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24226"/>
  <mc:AlternateContent xmlns:mc="http://schemas.openxmlformats.org/markup-compatibility/2006">
    <mc:Choice Requires="x15">
      <x15ac:absPath xmlns:x15ac="http://schemas.microsoft.com/office/spreadsheetml/2010/11/ac" url="\\0000fcnt26.msworld.zg.ch\WinJur\Winjur_Prod\WinJur Autodoc\003001-003500\003376\"/>
    </mc:Choice>
  </mc:AlternateContent>
  <xr:revisionPtr revIDLastSave="0" documentId="13_ncr:1_{130D88F8-5B40-42B2-9CD4-DA163EE6B209}" xr6:coauthVersionLast="47" xr6:coauthVersionMax="47" xr10:uidLastSave="{00000000-0000-0000-0000-000000000000}"/>
  <bookViews>
    <workbookView xWindow="-120" yWindow="-120" windowWidth="51840" windowHeight="21120" xr2:uid="{00000000-000D-0000-FFFF-FFFF00000000}"/>
  </bookViews>
  <sheets>
    <sheet name="Schutzbedarfsanalyse" sheetId="1" r:id="rId1"/>
    <sheet name="Karnaugh" sheetId="3" state="hidden" r:id="rId2"/>
    <sheet name="Auswahlfelder" sheetId="2" state="hidden" r:id="rId3"/>
  </sheets>
  <externalReferences>
    <externalReference r:id="rId4"/>
  </externalReferences>
  <definedNames>
    <definedName name="AntwortenDatenschutzrelevanz">[1]!Tabelle1[Datenschutzgesetz § 2 Abs. 1 DSG (BGS 157.1)]</definedName>
    <definedName name="AntwortenIntegrität">[1]!Tabelle3[IT-Sicherheit Integrität (bspw. Archivgesetz, Log-Management)]</definedName>
    <definedName name="AntwortenVerfügbarkeit">[1]!Tabelle4[IT-Sicherheit Datenverlust (Backup / Restore)]</definedName>
    <definedName name="_xlnm.Print_Area" localSheetId="0">Schutzbedarfsanalyse!$A$1:$I$32</definedName>
    <definedName name="Schutzobjektarten">[1]!Tabelle5[Schutzobjektarten]</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 i="1" l="1"/>
  <c r="H16" i="1"/>
  <c r="H15" i="1"/>
  <c r="G14" i="1"/>
  <c r="G17" i="1" l="1"/>
  <c r="H17" i="1" l="1"/>
  <c r="H18" i="1"/>
  <c r="H19" i="1"/>
  <c r="H21" i="1"/>
  <c r="H20" i="1"/>
  <c r="E24" i="1" l="1"/>
  <c r="G18" i="1"/>
  <c r="G21" i="1" l="1"/>
  <c r="A10" i="1" l="1"/>
  <c r="G19" i="1" l="1"/>
  <c r="G20" i="1" l="1"/>
  <c r="E23" i="1" s="1"/>
  <c r="E2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Stefan Heinzer</author>
    <author>Renzo Mühlebach</author>
  </authors>
  <commentList>
    <comment ref="E14" authorId="0" shapeId="0" xr:uid="{8E95EBB3-4065-4D3C-BBBB-0C4C15BD0A46}">
      <text>
        <r>
          <rPr>
            <sz val="9"/>
            <color indexed="81"/>
            <rFont val="Segoe UI"/>
            <family val="2"/>
          </rPr>
          <t>- Personendaten sind alle Angaben, die sich auf eine bestimmte oder bestimmbare natürliche Person beziehen.
- Besonders schützenswerte Personendaten sind alle Angaben über die religiösen, weltanschaulichen, politischen und berufspolitischen Ansichten oder Tätigkeiten, die Intimsphäre, die Gesundheit, die ethnische Zugehörigkeit, Massnahmen der sozialen Hilfe sowie administrative und strafrechtliche Verfolgungen und Sanktionen. Ebenso fallen darunter biometrische Daten, die mittels technischer Verfahren die eindeutige Identifizierung einer natürlichen Person erlauben, sowie genetische Daten.
- Profiling ist jede, insbesondere automatisierte, Auswertung von Daten oder Personendaten, um wesentliche persönliche Merkmale zu analysieren oder Entwicklungen vorherzusagen, namentlich bezüglich Arbeitsleistung, politischer Meinungsbildung, wirtschaftlicher Lage, Gesundheit, Intimsphäre oder Mobilität.</t>
        </r>
      </text>
    </comment>
    <comment ref="E15" authorId="0" shapeId="0" xr:uid="{7E590A44-7D82-48B3-A863-E9BFBC302D50}">
      <text>
        <r>
          <rPr>
            <b/>
            <sz val="9"/>
            <color indexed="81"/>
            <rFont val="Segoe UI"/>
            <family val="2"/>
          </rPr>
          <t>Liste der Vorhaben gemäss § 19a Abs. 3 DSG:</t>
        </r>
        <r>
          <rPr>
            <sz val="9"/>
            <color indexed="81"/>
            <rFont val="Segoe UI"/>
            <family val="2"/>
          </rPr>
          <t xml:space="preserve">
- Bearbeitung von genetischen Daten sowie biometrischen Daten, die mittels technischer Verfahren die eindeutige Identifizierung einer natürlichen Person erlauben
- Auswertung von Daten oder Personendaten, um wesentliche persönliche Merkmale zu analysieren oder Entwicklungen vorherzusagen, namentlich bezüglich
   Arbeitsleistung, politischer Meinungsbildung, wirtschaftlicher Lage, Gesundheit, Intimsphäre oder Mobilität (Profiling)
- Automatisierte Entscheidungsfindung mit Rechtswirkung oder ähnlich bedeutsamer Wirkung für eine betroffene Person
- Abgleichen und/oder Zusammenführen von Datenbeständen in Form von Abrufverfahren (z.B. Einrichten von Online-Zugriffen)
- Gemeinsame Datenbearbeitung durch mehrere, öffentliche Organe
- Datenbearbeitung, die nicht ausschliesslich im internen Netzwerk erfolgt (z.B. Cloud, Schnittstelle zu externen Systemen)
- E-Government-Anwendungen
- Bearbeiten von Daten schutzbedürftiger Personen (z.B. bei Daten über Kinder, Arbeitnehmende, psychisch Kranke, Asylbewerbende, Seniorinnen und Senioren, 
   Patientinnen und Patienten)
- Einsatz neuer Technologien
- Einsatz von Überwachungstechnologien</t>
        </r>
      </text>
    </comment>
    <comment ref="E19" authorId="1" shapeId="0" xr:uid="{214DA1D1-F2C8-4327-8DA9-896C13989366}">
      <text>
        <r>
          <rPr>
            <b/>
            <sz val="9"/>
            <color indexed="81"/>
            <rFont val="Segoe UI"/>
            <family val="2"/>
          </rPr>
          <t>Keine speziellen Anforderungen</t>
        </r>
        <r>
          <rPr>
            <sz val="9"/>
            <color indexed="81"/>
            <rFont val="Segoe UI"/>
            <family val="2"/>
          </rPr>
          <t xml:space="preserve">
- Die Anforderungen sind mit der Umsetzung des Grundschutzes erfüllt.
</t>
        </r>
        <r>
          <rPr>
            <b/>
            <sz val="9"/>
            <color indexed="81"/>
            <rFont val="Segoe UI"/>
            <family val="2"/>
          </rPr>
          <t>Hilfsfragen:</t>
        </r>
        <r>
          <rPr>
            <sz val="9"/>
            <color indexed="81"/>
            <rFont val="Segoe UI"/>
            <family val="2"/>
          </rPr>
          <t xml:space="preserve">
- Was passiert, wenn die Daten unvollständig sind ?
- Ist die Verarbeitung / Auswertung der Daten gefährdet?
</t>
        </r>
        <r>
          <rPr>
            <b/>
            <sz val="9"/>
            <color indexed="81"/>
            <rFont val="Segoe UI"/>
            <family val="2"/>
          </rPr>
          <t xml:space="preserve">
Mögliche Auswirkungen:</t>
        </r>
        <r>
          <rPr>
            <sz val="9"/>
            <color indexed="81"/>
            <rFont val="Segoe UI"/>
            <family val="2"/>
          </rPr>
          <t xml:space="preserve">
a) Verstösse gegen geltende Gesetze, Vorschriften oder Verträge
b) Beeinträchtigung von Ergebnissen
c) Beeinträchtigung der Aufgabenerfüllung
d) Negative Aussenwirkungen (z.B. Image des Organs)
e) Finanzielle Auswirkungen (für das federführende Organ, volkswirtschaftlich)
f) Welche Auswirkungen hat dies auf die Aufgabenerfüllung ?
</t>
        </r>
        <r>
          <rPr>
            <b/>
            <sz val="9"/>
            <color indexed="81"/>
            <rFont val="Segoe UI"/>
            <family val="2"/>
          </rPr>
          <t xml:space="preserve">
Beispiele von betroffenen Daten:</t>
        </r>
        <r>
          <rPr>
            <sz val="9"/>
            <color indexed="81"/>
            <rFont val="Segoe UI"/>
            <family val="2"/>
          </rPr>
          <t xml:space="preserve">
- Gesundheitsdaten
- Daten mit Rechtsverbindlichkeit
- Rechnungslegungsdaten
- Datensicherungen (Backup)
- usw.</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<sst xmlns="http://schemas.openxmlformats.org/spreadsheetml/2006/main" count="149" uniqueCount="121">
  <si>
    <t>Datenschutzgesetz § 2 Abs. 1 DSG (BGS 157.1)</t>
  </si>
  <si>
    <t>-- Bitte Antwort auswählen --</t>
  </si>
  <si>
    <t>Datenschutz (Vorabkonsultation) [§ 19a DSG BGS 157.1]</t>
  </si>
  <si>
    <t>0) Nein</t>
  </si>
  <si>
    <t>1) Ja</t>
  </si>
  <si>
    <t>Datenschutz (Datenschutz-Folgenabschätzung) [§ 7b DSG BGS 157.1]</t>
  </si>
  <si>
    <t>Informationssicherheit (Vertraulichkeit)</t>
  </si>
  <si>
    <t>0) Anwendung wird im kantonalen RZ (OnPremise) betrieben</t>
  </si>
  <si>
    <t>1) Anwendung wird bei externem Schweizer RZ-Provider betrieben</t>
  </si>
  <si>
    <t>2) Anwendung wird in schweizerischer (eGov) CommunityCloud</t>
  </si>
  <si>
    <t>3) Anwendung läuft in der Cloud</t>
  </si>
  <si>
    <t>IT-Sicherheit (Zugriffsart)</t>
  </si>
  <si>
    <t>0) Ohne Anmeldung aus dem Internet</t>
  </si>
  <si>
    <t>1) Ohne Anmeldung aber nur vom Intranet</t>
  </si>
  <si>
    <t>2) Mit Anmeldung nur Intern</t>
  </si>
  <si>
    <t>3) Mit Anmeldung von Intern und Extern oder Anmeldung an externem System</t>
  </si>
  <si>
    <t>IT-Sicherheit Integrität (bspw. Archivgesetz, Log-Management)</t>
  </si>
  <si>
    <t xml:space="preserve">2) Nachweis muss nachvollziehbar erbracht werden (bspw. Rechtsgültigkeit) </t>
  </si>
  <si>
    <t>IT-Sicherheit Datenverlust (Backup / Restore)</t>
  </si>
  <si>
    <t>IT-Sicherheit Systemverfügbarkeit P=Prod, (Q=Qualität, T=Test), D=Development</t>
  </si>
  <si>
    <t>Schutzobjektarten</t>
  </si>
  <si>
    <t>Anwendung / Informationsbestände</t>
  </si>
  <si>
    <t>Verzeichnisdienst (eDirectory, ADS, Exchange)</t>
  </si>
  <si>
    <t>Datenhaltung (SAN. Netzlaufwerk, DB, Backup-Restore)</t>
  </si>
  <si>
    <t>Perimeterschutz (FW, VPN, RemoteAccess)</t>
  </si>
  <si>
    <t>Clients (Destop, Notebook, Standard SW, Antivirus)</t>
  </si>
  <si>
    <t>Mobile Devices (Smartphones, Tablets, ... )</t>
  </si>
  <si>
    <t>Peripherie (Drucker, MFP)</t>
  </si>
  <si>
    <t>Netzwerk (Kanton Gemeinde, Internet)</t>
  </si>
  <si>
    <t>Räume (RZ, AIO, Amt)</t>
  </si>
  <si>
    <t>Telefonie</t>
  </si>
  <si>
    <t>FA-Nummer &amp; Name Anwendung/Applikation/Service</t>
  </si>
  <si>
    <t>pro Anwendung oder Service kann für ein oder mehrere Objekte die Schutzbedarfsanalyse durchgeführt werden.</t>
  </si>
  <si>
    <t>Beschreibung</t>
  </si>
  <si>
    <t>Frage</t>
  </si>
  <si>
    <t>Referenz</t>
  </si>
  <si>
    <t>Antwort</t>
  </si>
  <si>
    <t>Klassifizierung oder Massnahme</t>
  </si>
  <si>
    <t>Schutzbedarf</t>
  </si>
  <si>
    <t>Datenschutz</t>
  </si>
  <si>
    <t>Vertraulichkeit</t>
  </si>
  <si>
    <t>Integrität</t>
  </si>
  <si>
    <t>Verfügbarkeit</t>
  </si>
  <si>
    <t>SCHUTZBEDARF:</t>
  </si>
  <si>
    <t>Name mit Kontaktdaten (Telefon, Mail) für allfällige Nachfragen</t>
  </si>
  <si>
    <t>Wie hoch schätzen Sie den maximal tolerierbaren Datenverlust aus Sicht Ihrer Organisation?</t>
  </si>
  <si>
    <t>oder Bezeichnung des Vorhabens</t>
  </si>
  <si>
    <t>Name, Organisation mit Kontaktdaten (Telefon, Mail) für allfällige Nachfragen</t>
  </si>
  <si>
    <t>Projektleiter / Kundenberater AIO</t>
  </si>
  <si>
    <t>0) Nein, nur Sachdaten</t>
  </si>
  <si>
    <t>Datenklassifizierung</t>
  </si>
  <si>
    <t>0) n/a</t>
  </si>
  <si>
    <t>1) ÖFFENTLICH</t>
  </si>
  <si>
    <t>2) INTERN</t>
  </si>
  <si>
    <t>3) VERTRAULICH</t>
  </si>
  <si>
    <t>Schutzziele</t>
  </si>
  <si>
    <t>Klassifizierung von Daten</t>
  </si>
  <si>
    <t>Datenbearbeitung in der Cloud</t>
  </si>
  <si>
    <t>Wo wird das Schutzobjekt betrieben resp. die Daten bearbeitet?</t>
  </si>
  <si>
    <t>Die Gültigkeit dieses Dokuments beträgt maximal 5 Jahre.</t>
  </si>
  <si>
    <t>Entscheid</t>
  </si>
  <si>
    <t>Projekt-No / Projektname / Auftragsname</t>
  </si>
  <si>
    <t>1) max. 4h</t>
  </si>
  <si>
    <t>0) max. 1 Tag</t>
  </si>
  <si>
    <t>2) max. 10 Minuten</t>
  </si>
  <si>
    <t>3) kein Datenverlust</t>
  </si>
  <si>
    <t>ITSCM Schutzklassen zur Defnition der max. Wiederanlaufzeit(RTO) resp. max. Datenverlust(RPO)</t>
  </si>
  <si>
    <t>0) Geht auch mal ohne. (SK IV)</t>
  </si>
  <si>
    <t>1) Normale, gewohnte Verfügbarkeit (SK III)</t>
  </si>
  <si>
    <t>2) Muss während Bürozeiten hochverfügbar sein (SKII)</t>
  </si>
  <si>
    <t>3) Muss Tag &amp; Nacht hochverfügbar sein (SK I)</t>
  </si>
  <si>
    <t>(Formular auszufüllen durch das für das Projekt bzw. durch das für die Datenbearbeitung verantwortliche Organ)</t>
  </si>
  <si>
    <t>1) keine speziellen Anforderungen</t>
  </si>
  <si>
    <t xml:space="preserve">DATENSCHUTZ-FOLGENABSCHÄTZUNG: </t>
  </si>
  <si>
    <t>4) GEHEIM</t>
  </si>
  <si>
    <t>Sollen [mit diesem Schutzobjekt] klassifizierte Informationen bearbeitet werden?</t>
  </si>
  <si>
    <t>Muss die Echtheit, Korrektheit und/oder Unversehrtheit der Daten und die korrekte Funktionsweise von Systemen sichgestellt werden?</t>
  </si>
  <si>
    <t>Name des Schutzobjekts</t>
  </si>
  <si>
    <t>Revisionssicherer Nachweis aufgrund gesetzlicher Vorgaben wie z.B. Archivgesetz, Gesundheitsdaten, Log-Management oder Rechnungslegung nach OR</t>
  </si>
  <si>
    <t xml:space="preserve">Stellungnahme Informationssicherheit (InfoSec)
</t>
  </si>
  <si>
    <t>Wie hoch schätzen Sie die maximal tolerierbare Ausfallzeit des Dienstes nach einem ausseroderentlichen Ereignis (z.B. Komplettausfall)?</t>
  </si>
  <si>
    <t>Grosse Anzahl mit elektronischen Mitteln ja/nein -&gt; 1/0</t>
  </si>
  <si>
    <t>Auf Liste Vorabkonsultation ja/nein -&gt; 1/0</t>
  </si>
  <si>
    <t>Personendaten nein / PD / Besonders schützenswerte Daten -&gt; 0/1/2</t>
  </si>
  <si>
    <t>2</t>
  </si>
  <si>
    <t>1</t>
  </si>
  <si>
    <t>0</t>
  </si>
  <si>
    <t>Karnaugh Datenschutz</t>
  </si>
  <si>
    <t>keine DSFA</t>
  </si>
  <si>
    <t>DSFA</t>
  </si>
  <si>
    <t>DSFA + Vorabkonsultation</t>
  </si>
  <si>
    <t>Personendaten</t>
  </si>
  <si>
    <t>Vorabkonsultation</t>
  </si>
  <si>
    <t>mit elektron.</t>
  </si>
  <si>
    <t>Mitteln</t>
  </si>
  <si>
    <t>Auf Liste</t>
  </si>
  <si>
    <t>1A</t>
  </si>
  <si>
    <t>1B</t>
  </si>
  <si>
    <t>1C</t>
  </si>
  <si>
    <t>2A</t>
  </si>
  <si>
    <t>2B</t>
  </si>
  <si>
    <t>3C</t>
  </si>
  <si>
    <t>4A</t>
  </si>
  <si>
    <t>4B</t>
  </si>
  <si>
    <t>Stellungnahmen</t>
  </si>
  <si>
    <t>Grössere Anzahl</t>
  </si>
  <si>
    <t>Werden Personendaten von natürlichen Personen bearbeitet?</t>
  </si>
  <si>
    <t>1) Ja, Personendaten</t>
  </si>
  <si>
    <t>Liste Vorabkonsultation</t>
  </si>
  <si>
    <t>Datenschutz-Folgenabschätzung</t>
  </si>
  <si>
    <t>CLOUD DIENSTE (SaaS, PaaS, IaaS):</t>
  </si>
  <si>
    <r>
      <rPr>
        <b/>
        <sz val="12"/>
        <color theme="1"/>
        <rFont val="Arial"/>
        <family val="2"/>
      </rPr>
      <t>Kommentar, Begründung</t>
    </r>
    <r>
      <rPr>
        <b/>
        <sz val="10"/>
        <color theme="1"/>
        <rFont val="Arial"/>
        <family val="2"/>
      </rPr>
      <t xml:space="preserve">
</t>
    </r>
    <r>
      <rPr>
        <sz val="10"/>
        <color rgb="FFFF0000"/>
        <rFont val="Arial"/>
        <family val="2"/>
      </rPr>
      <t>(erforderlich in allen grau gefärbten Zellen)</t>
    </r>
  </si>
  <si>
    <t>gemäss Rechtsgrundlagenanalyse
(Definitionen in §2 Abs.1 Bst. a, b und b1 DSG)</t>
  </si>
  <si>
    <t>2) Ja, besonders schützenswerte Personendaten/Profiling</t>
  </si>
  <si>
    <t>Prozessverantwortlicher Amt</t>
  </si>
  <si>
    <t>Akzeptiert Prozessverantwortlicher Amt</t>
  </si>
  <si>
    <t>Neue/wesentlich geänderte Datenbearbeitung gemäss Liste Vorabkonsultation?</t>
  </si>
  <si>
    <t>Neue/wesentlich geänderte Datenbearbeitung einer grösseren Anzahl von betroffenen Personen mit elektronischen Mitteln?</t>
  </si>
  <si>
    <t xml:space="preserve">Stellungnahme Datenschutzstelle (DATS)
zu Ziff. 1A-1C
</t>
  </si>
  <si>
    <t>VERTRAULICH</t>
  </si>
  <si>
    <t>Amt für Informatik und Organisation (AIO), Zug / Datenschutzstelle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</si>
</sst>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0"/>
      <color theme="1"/>
      <name val="Arial"/>
      <family val="2"/>
    </font>
    <font>
      <sz val="10"/>
      <color theme="1"/>
      <name val="Arial"/>
      <family val="2"/>
    </font>
    <font>
      <b/>
      <sz val="10"/>
      <color theme="0"/>
      <name val="Arial"/>
      <family val="2"/>
    </font>
    <font>
      <sz val="10"/>
      <color rgb="FFFF0000"/>
      <name val="Arial"/>
      <family val="2"/>
    </font>
    <font>
      <b/>
      <sz val="10"/>
      <color theme="1"/>
      <name val="Arial"/>
      <family val="2"/>
    </font>
    <font>
      <u/>
      <sz val="10"/>
      <color theme="10"/>
      <name val="Arial"/>
      <family val="2"/>
    </font>
    <font>
      <i/>
      <sz val="10"/>
      <color theme="1"/>
      <name val="Arial"/>
      <family val="2"/>
    </font>
    <font>
      <b/>
      <sz val="12"/>
      <color theme="1"/>
      <name val="Arial"/>
      <family val="2"/>
    </font>
    <font>
      <b/>
      <sz val="12"/>
      <color theme="5"/>
      <name val="Arial"/>
      <family val="2"/>
    </font>
    <font>
      <sz val="10"/>
      <color theme="5"/>
      <name val="Arial"/>
      <family val="2"/>
    </font>
    <font>
      <i/>
      <sz val="10"/>
      <color theme="5"/>
      <name val="Arial"/>
      <family val="2"/>
    </font>
    <font>
      <b/>
      <sz val="10"/>
      <color theme="5"/>
      <name val="Arial"/>
      <family val="2"/>
    </font>
    <font>
      <sz val="9"/>
      <color indexed="81"/>
      <name val="Segoe UI"/>
      <family val="2"/>
    </font>
    <font>
      <b/>
      <sz val="9"/>
      <color indexed="81"/>
      <name val="Segoe UI"/>
      <family val="2"/>
    </font>
    <font>
      <i/>
      <sz val="8"/>
      <name val="Arial"/>
      <family val="2"/>
    </font>
    <font>
      <i/>
      <sz val="8"/>
      <color theme="5"/>
      <name val="Arial"/>
      <family val="2"/>
    </font>
    <font>
      <b/>
      <sz val="9"/>
      <color theme="1"/>
      <name val="Arial"/>
      <family val="2"/>
    </font>
    <font>
      <sz val="10"/>
      <name val="Arial"/>
      <family val="2"/>
    </font>
  </fonts>
  <fills count="7">
    <fill>
      <patternFill patternType="none"/>
    </fill>
    <fill>
      <patternFill patternType="gray125"/>
    </fill>
    <fill>
      <patternFill patternType="solid">
        <fgColor theme="0" tint="-0.14996795556505021"/>
        <bgColor indexed="64"/>
      </patternFill>
    </fill>
    <fill>
      <patternFill patternType="solid">
        <fgColor rgb="FF0070B8"/>
        <bgColor indexed="64"/>
      </patternFill>
    </fill>
    <fill>
      <patternFill patternType="solid">
        <fgColor rgb="FF92D050"/>
        <bgColor indexed="64"/>
      </patternFill>
    </fill>
    <fill>
      <patternFill patternType="solid">
        <fgColor theme="4" tint="0.39997558519241921"/>
        <bgColor indexed="64"/>
      </patternFill>
    </fill>
    <fill>
      <patternFill patternType="solid">
        <fgColor theme="7" tint="0.39997558519241921"/>
        <bgColor indexed="64"/>
      </patternFill>
    </fill>
  </fills>
  <borders count="33">
    <border>
      <left/>
      <right/>
      <top/>
      <bottom/>
      <diagonal/>
    </border>
    <border>
      <left style="thin">
        <color theme="5"/>
      </left>
      <right style="thin">
        <color theme="5"/>
      </right>
      <top style="thin">
        <color theme="5"/>
      </top>
      <bottom style="thin">
        <color theme="5"/>
      </bottom>
      <diagonal/>
    </border>
    <border>
      <left style="thin">
        <color theme="5"/>
      </left>
      <right style="thin">
        <color theme="5"/>
      </right>
      <top style="thin">
        <color theme="5"/>
      </top>
      <bottom/>
      <diagonal/>
    </border>
    <border>
      <left/>
      <right/>
      <top/>
      <bottom style="thin">
        <color theme="0" tint="-0.499984740745262"/>
      </bottom>
      <diagonal/>
    </border>
    <border>
      <left/>
      <right/>
      <top style="thin">
        <color theme="0" tint="-0.499984740745262"/>
      </top>
      <bottom style="thin">
        <color theme="0" tint="-0.499984740745262"/>
      </bottom>
      <diagonal/>
    </border>
    <border>
      <left style="thin">
        <color theme="5"/>
      </left>
      <right style="thin">
        <color theme="5"/>
      </right>
      <top/>
      <bottom style="thin">
        <color theme="5"/>
      </bottom>
      <diagonal/>
    </border>
    <border>
      <left style="thin">
        <color theme="5"/>
      </left>
      <right style="thin">
        <color theme="5"/>
      </right>
      <top/>
      <bottom/>
      <diagonal/>
    </border>
    <border>
      <left/>
      <right/>
      <top style="thin">
        <color theme="5"/>
      </top>
      <bottom/>
      <diagonal/>
    </border>
    <border>
      <left/>
      <right style="thin">
        <color theme="5"/>
      </right>
      <top style="thin">
        <color theme="5"/>
      </top>
      <bottom/>
      <diagonal/>
    </border>
    <border>
      <left/>
      <right style="thin">
        <color theme="5"/>
      </right>
      <top/>
      <bottom/>
      <diagonal/>
    </border>
    <border>
      <left/>
      <right/>
      <top/>
      <bottom style="thin">
        <color theme="5"/>
      </bottom>
      <diagonal/>
    </border>
    <border>
      <left/>
      <right style="thin">
        <color theme="5"/>
      </right>
      <top/>
      <bottom style="thin">
        <color theme="5"/>
      </bottom>
      <diagonal/>
    </border>
    <border>
      <left/>
      <right/>
      <top style="thin">
        <color theme="5"/>
      </top>
      <bottom style="thin">
        <color theme="0" tint="-0.499984740745262"/>
      </bottom>
      <diagonal/>
    </border>
    <border>
      <left/>
      <right style="thin">
        <color theme="5"/>
      </right>
      <top style="thin">
        <color theme="5"/>
      </top>
      <bottom style="thin">
        <color theme="0" tint="-0.499984740745262"/>
      </bottom>
      <diagonal/>
    </border>
    <border>
      <left/>
      <right style="thin">
        <color theme="5"/>
      </right>
      <top style="thin">
        <color theme="0" tint="-0.499984740745262"/>
      </top>
      <bottom style="thin">
        <color theme="0" tint="-0.499984740745262"/>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style="medium">
        <color theme="5"/>
      </left>
      <right style="thin">
        <color theme="5"/>
      </right>
      <top style="medium">
        <color theme="5"/>
      </top>
      <bottom style="thin">
        <color theme="5"/>
      </bottom>
      <diagonal/>
    </border>
    <border>
      <left style="thin">
        <color theme="5"/>
      </left>
      <right style="medium">
        <color theme="5"/>
      </right>
      <top style="medium">
        <color theme="5"/>
      </top>
      <bottom style="thin">
        <color theme="5"/>
      </bottom>
      <diagonal/>
    </border>
    <border>
      <left style="medium">
        <color theme="5"/>
      </left>
      <right style="thin">
        <color theme="5"/>
      </right>
      <top style="thin">
        <color theme="5"/>
      </top>
      <bottom style="thin">
        <color theme="5"/>
      </bottom>
      <diagonal/>
    </border>
    <border>
      <left style="thin">
        <color theme="5"/>
      </left>
      <right style="medium">
        <color theme="5"/>
      </right>
      <top style="thin">
        <color theme="5"/>
      </top>
      <bottom style="thin">
        <color theme="5"/>
      </bottom>
      <diagonal/>
    </border>
    <border>
      <left style="medium">
        <color theme="5"/>
      </left>
      <right style="thin">
        <color theme="5"/>
      </right>
      <top style="thin">
        <color theme="5"/>
      </top>
      <bottom style="medium">
        <color theme="5"/>
      </bottom>
      <diagonal/>
    </border>
    <border>
      <left style="thin">
        <color theme="5"/>
      </left>
      <right style="medium">
        <color theme="5"/>
      </right>
      <top style="thin">
        <color theme="5"/>
      </top>
      <bottom style="medium">
        <color theme="5"/>
      </bottom>
      <diagonal/>
    </border>
    <border>
      <left/>
      <right/>
      <top style="thin">
        <color theme="5"/>
      </top>
      <bottom style="thin">
        <color theme="5"/>
      </bottom>
      <diagonal/>
    </border>
    <border>
      <left style="thin">
        <color rgb="FFFF0000"/>
      </left>
      <right style="thin">
        <color rgb="FFFF0000"/>
      </right>
      <top style="thin">
        <color rgb="FFFF0000"/>
      </top>
      <bottom style="thin">
        <color rgb="FFFF0000"/>
      </bottom>
      <diagonal/>
    </border>
    <border>
      <left style="thin">
        <color indexed="64"/>
      </left>
      <right style="thin">
        <color indexed="64"/>
      </right>
      <top style="thin">
        <color indexed="64"/>
      </top>
      <bottom style="thin">
        <color indexed="64"/>
      </bottom>
      <diagonal/>
    </border>
    <border>
      <left/>
      <right style="thin">
        <color rgb="FFFF0000"/>
      </right>
      <top style="thin">
        <color theme="5"/>
      </top>
      <bottom style="thin">
        <color theme="5"/>
      </bottom>
      <diagonal/>
    </border>
    <border>
      <left style="medium">
        <color theme="5"/>
      </left>
      <right style="thin">
        <color theme="5"/>
      </right>
      <top style="thin">
        <color theme="5"/>
      </top>
      <bottom/>
      <diagonal/>
    </border>
    <border>
      <left style="medium">
        <color theme="5"/>
      </left>
      <right style="thin">
        <color theme="5"/>
      </right>
      <top/>
      <bottom/>
      <diagonal/>
    </border>
    <border>
      <left style="medium">
        <color theme="5"/>
      </left>
      <right style="thin">
        <color theme="5"/>
      </right>
      <top/>
      <bottom style="thin">
        <color theme="5"/>
      </bottom>
      <diagonal/>
    </border>
    <border>
      <left style="thin">
        <color theme="5"/>
      </left>
      <right style="medium">
        <color theme="5"/>
      </right>
      <top style="thin">
        <color theme="5"/>
      </top>
      <bottom/>
      <diagonal/>
    </border>
    <border>
      <left style="thin">
        <color theme="5"/>
      </left>
      <right style="medium">
        <color theme="5"/>
      </right>
      <top/>
      <bottom/>
      <diagonal/>
    </border>
    <border>
      <left style="thin">
        <color theme="5"/>
      </left>
      <right style="medium">
        <color theme="5"/>
      </right>
      <top/>
      <bottom style="thin">
        <color theme="5"/>
      </bottom>
      <diagonal/>
    </border>
  </borders>
  <cellStyleXfs count="2">
    <xf numFmtId="0" fontId="0" fillId="0" borderId="0"/>
    <xf numFmtId="0" fontId="5" fillId="0" borderId="0" applyNumberFormat="0" applyFill="0" applyBorder="0" applyAlignment="0" applyProtection="0"/>
  </cellStyleXfs>
  <cellXfs count="109">
    <xf numFmtId="0" fontId="0" fillId="0" borderId="0" xfId="0"/>
    <xf numFmtId="0" fontId="1" fillId="0" borderId="0" xfId="0" applyFont="1"/>
    <xf numFmtId="0" fontId="1" fillId="0" borderId="0" xfId="0" quotePrefix="1" applyFont="1"/>
    <xf numFmtId="0" fontId="1" fillId="0" borderId="1" xfId="0" applyFont="1" applyBorder="1"/>
    <xf numFmtId="0" fontId="1" fillId="0" borderId="0" xfId="0" applyFont="1" applyAlignment="1">
      <alignment wrapText="1"/>
    </xf>
    <xf numFmtId="0" fontId="1" fillId="0" borderId="0" xfId="0" applyFont="1" applyAlignment="1">
      <alignment vertical="top"/>
    </xf>
    <xf numFmtId="0" fontId="1" fillId="0" borderId="0" xfId="0" applyFont="1" applyAlignment="1">
      <alignment vertical="top" wrapText="1" shrinkToFit="1"/>
    </xf>
    <xf numFmtId="0" fontId="4" fillId="0" borderId="0" xfId="0" applyFont="1" applyAlignment="1">
      <alignment vertical="top"/>
    </xf>
    <xf numFmtId="0" fontId="4" fillId="0" borderId="0" xfId="0" applyFont="1" applyAlignment="1">
      <alignment vertical="top" wrapText="1" shrinkToFit="1"/>
    </xf>
    <xf numFmtId="0" fontId="6"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shrinkToFit="1"/>
    </xf>
    <xf numFmtId="0" fontId="0" fillId="0" borderId="0" xfId="0" applyAlignment="1">
      <alignment vertical="center"/>
    </xf>
    <xf numFmtId="0" fontId="7" fillId="0" borderId="1" xfId="0" applyFont="1" applyBorder="1" applyAlignment="1">
      <alignment vertical="top" wrapText="1" shrinkToFit="1"/>
    </xf>
    <xf numFmtId="0" fontId="7" fillId="0" borderId="1" xfId="0" applyFont="1" applyBorder="1" applyAlignment="1">
      <alignment vertical="top"/>
    </xf>
    <xf numFmtId="0" fontId="1" fillId="0" borderId="0" xfId="0" applyFont="1" applyAlignment="1">
      <alignment horizontal="left" vertical="top"/>
    </xf>
    <xf numFmtId="0" fontId="0" fillId="0" borderId="1" xfId="0" applyBorder="1"/>
    <xf numFmtId="0" fontId="0" fillId="0" borderId="1" xfId="0" applyBorder="1" applyAlignment="1">
      <alignment vertical="top" wrapText="1"/>
    </xf>
    <xf numFmtId="0" fontId="0" fillId="0" borderId="0" xfId="0" applyAlignment="1">
      <alignment wrapText="1"/>
    </xf>
    <xf numFmtId="0" fontId="5" fillId="0" borderId="1" xfId="1" applyBorder="1" applyAlignment="1" applyProtection="1">
      <alignment vertical="top" wrapText="1"/>
    </xf>
    <xf numFmtId="0" fontId="1" fillId="0" borderId="7" xfId="0" applyFont="1" applyBorder="1" applyAlignment="1">
      <alignment vertical="top" wrapText="1" shrinkToFit="1"/>
    </xf>
    <xf numFmtId="0" fontId="1" fillId="0" borderId="8" xfId="0" applyFont="1" applyBorder="1" applyAlignment="1">
      <alignment vertical="top"/>
    </xf>
    <xf numFmtId="0" fontId="11" fillId="0" borderId="0" xfId="0" applyFont="1" applyAlignment="1">
      <alignment vertical="top"/>
    </xf>
    <xf numFmtId="0" fontId="11" fillId="0" borderId="0" xfId="0" applyFont="1" applyAlignment="1">
      <alignment horizontal="left" vertical="top" wrapText="1" shrinkToFit="1"/>
    </xf>
    <xf numFmtId="0" fontId="11" fillId="0" borderId="9" xfId="0" applyFont="1" applyBorder="1" applyAlignment="1">
      <alignment horizontal="left" vertical="top" wrapText="1" shrinkToFit="1"/>
    </xf>
    <xf numFmtId="0" fontId="1" fillId="0" borderId="10" xfId="0" applyFont="1" applyBorder="1" applyAlignment="1">
      <alignment vertical="top"/>
    </xf>
    <xf numFmtId="0" fontId="1" fillId="0" borderId="10" xfId="0" applyFont="1" applyBorder="1" applyAlignment="1">
      <alignment vertical="top" wrapText="1" shrinkToFit="1"/>
    </xf>
    <xf numFmtId="0" fontId="1" fillId="0" borderId="11" xfId="0" applyFont="1" applyBorder="1" applyAlignment="1">
      <alignment vertical="top"/>
    </xf>
    <xf numFmtId="0" fontId="0" fillId="0" borderId="7" xfId="0" applyBorder="1" applyAlignment="1">
      <alignment vertical="top" wrapText="1"/>
    </xf>
    <xf numFmtId="0" fontId="0" fillId="0" borderId="0" xfId="0" applyAlignment="1">
      <alignment vertical="top" wrapText="1"/>
    </xf>
    <xf numFmtId="0" fontId="0" fillId="0" borderId="10" xfId="0" applyBorder="1" applyAlignment="1">
      <alignment vertical="top" wrapText="1"/>
    </xf>
    <xf numFmtId="0" fontId="7" fillId="0" borderId="15" xfId="0" applyFont="1" applyBorder="1" applyAlignment="1">
      <alignment vertical="top" wrapText="1" shrinkToFit="1"/>
    </xf>
    <xf numFmtId="0" fontId="4" fillId="0" borderId="16" xfId="0" applyFont="1" applyBorder="1" applyAlignment="1">
      <alignment vertical="top" wrapText="1"/>
    </xf>
    <xf numFmtId="0" fontId="8" fillId="0" borderId="17" xfId="0" applyFont="1" applyBorder="1" applyAlignment="1">
      <alignment vertical="top" wrapText="1" shrinkToFit="1"/>
    </xf>
    <xf numFmtId="0" fontId="8" fillId="0" borderId="18" xfId="0" applyFont="1" applyBorder="1" applyAlignment="1">
      <alignment horizontal="left" vertical="top" wrapText="1" shrinkToFit="1"/>
    </xf>
    <xf numFmtId="0" fontId="9" fillId="0" borderId="19" xfId="0" applyFont="1" applyBorder="1" applyAlignment="1">
      <alignment horizontal="left" vertical="top" wrapText="1" shrinkToFit="1"/>
    </xf>
    <xf numFmtId="0" fontId="10" fillId="0" borderId="20" xfId="0" applyFont="1" applyBorder="1" applyAlignment="1">
      <alignment horizontal="left" vertical="top" wrapText="1" shrinkToFit="1"/>
    </xf>
    <xf numFmtId="0" fontId="9" fillId="0" borderId="21" xfId="0" applyFont="1" applyBorder="1" applyAlignment="1">
      <alignment horizontal="left" vertical="top" wrapText="1" shrinkToFit="1"/>
    </xf>
    <xf numFmtId="0" fontId="10" fillId="0" borderId="22" xfId="0" applyFont="1" applyBorder="1" applyAlignment="1">
      <alignment horizontal="left" vertical="top" wrapText="1" shrinkToFit="1"/>
    </xf>
    <xf numFmtId="0" fontId="1" fillId="2" borderId="15" xfId="0" applyFont="1" applyFill="1" applyBorder="1" applyAlignment="1" applyProtection="1">
      <alignment vertical="top" wrapText="1" shrinkToFit="1"/>
      <protection locked="0"/>
    </xf>
    <xf numFmtId="0" fontId="1" fillId="2" borderId="15" xfId="0" applyFont="1" applyFill="1" applyBorder="1" applyAlignment="1" applyProtection="1">
      <alignment horizontal="left" vertical="top" wrapText="1" shrinkToFit="1"/>
      <protection locked="0"/>
    </xf>
    <xf numFmtId="0" fontId="1" fillId="2" borderId="16" xfId="0" applyFont="1" applyFill="1" applyBorder="1" applyAlignment="1" applyProtection="1">
      <alignment vertical="top" wrapText="1"/>
      <protection locked="0"/>
    </xf>
    <xf numFmtId="0" fontId="1" fillId="2" borderId="16" xfId="0" applyFont="1" applyFill="1" applyBorder="1" applyAlignment="1" applyProtection="1">
      <alignment horizontal="left" vertical="top" wrapText="1"/>
      <protection locked="0"/>
    </xf>
    <xf numFmtId="0" fontId="1" fillId="2" borderId="3" xfId="0" applyFont="1" applyFill="1" applyBorder="1" applyAlignment="1" applyProtection="1">
      <alignment vertical="top" wrapText="1" shrinkToFit="1"/>
      <protection locked="0"/>
    </xf>
    <xf numFmtId="0" fontId="1" fillId="2" borderId="10" xfId="0" applyFont="1" applyFill="1" applyBorder="1" applyAlignment="1" applyProtection="1">
      <alignment horizontal="left" vertical="top" wrapText="1" shrinkToFit="1"/>
      <protection locked="0"/>
    </xf>
    <xf numFmtId="0" fontId="7" fillId="0" borderId="0" xfId="0" applyFont="1" applyAlignment="1">
      <alignment horizontal="right" vertical="top"/>
    </xf>
    <xf numFmtId="0" fontId="5" fillId="0" borderId="1" xfId="1" applyBorder="1" applyAlignment="1" applyProtection="1">
      <alignment horizontal="left" vertical="top" wrapText="1"/>
    </xf>
    <xf numFmtId="0" fontId="15" fillId="0" borderId="0" xfId="0" applyFont="1" applyAlignment="1">
      <alignment vertical="top"/>
    </xf>
    <xf numFmtId="0" fontId="0" fillId="2" borderId="16" xfId="0" applyFill="1" applyBorder="1" applyAlignment="1" applyProtection="1">
      <alignment vertical="top" wrapText="1"/>
      <protection locked="0"/>
    </xf>
    <xf numFmtId="0" fontId="9" fillId="0" borderId="0" xfId="0" applyFont="1" applyAlignment="1">
      <alignment vertical="top"/>
    </xf>
    <xf numFmtId="0" fontId="1" fillId="2" borderId="23" xfId="0" applyFont="1" applyFill="1" applyBorder="1" applyAlignment="1" applyProtection="1">
      <alignment vertical="top" wrapText="1" shrinkToFit="1"/>
      <protection locked="0"/>
    </xf>
    <xf numFmtId="0" fontId="5" fillId="0" borderId="5" xfId="1" applyBorder="1" applyAlignment="1" applyProtection="1">
      <alignment vertical="top" wrapText="1"/>
    </xf>
    <xf numFmtId="0" fontId="5" fillId="0" borderId="24" xfId="1" applyFill="1" applyBorder="1" applyAlignment="1">
      <alignment vertical="top" wrapText="1"/>
    </xf>
    <xf numFmtId="0" fontId="2" fillId="3" borderId="0" xfId="0" applyFont="1" applyFill="1" applyAlignment="1">
      <alignment vertical="center"/>
    </xf>
    <xf numFmtId="0" fontId="0" fillId="0" borderId="0" xfId="0" quotePrefix="1"/>
    <xf numFmtId="0" fontId="0" fillId="4" borderId="0" xfId="0" applyFill="1"/>
    <xf numFmtId="0" fontId="0" fillId="5" borderId="0" xfId="0" applyFill="1"/>
    <xf numFmtId="0" fontId="0" fillId="6" borderId="0" xfId="0" applyFill="1"/>
    <xf numFmtId="0" fontId="0" fillId="4" borderId="25" xfId="0" applyFill="1" applyBorder="1"/>
    <xf numFmtId="0" fontId="0" fillId="6" borderId="25" xfId="0" applyFill="1" applyBorder="1"/>
    <xf numFmtId="0" fontId="0" fillId="5" borderId="25" xfId="0" applyFill="1" applyBorder="1"/>
    <xf numFmtId="0" fontId="0" fillId="0" borderId="0" xfId="0" quotePrefix="1" applyAlignment="1">
      <alignment horizontal="right"/>
    </xf>
    <xf numFmtId="0" fontId="0" fillId="0" borderId="0" xfId="0" applyAlignment="1">
      <alignment horizontal="center"/>
    </xf>
    <xf numFmtId="0" fontId="0" fillId="0" borderId="0" xfId="0" applyAlignment="1">
      <alignment horizontal="right"/>
    </xf>
    <xf numFmtId="0" fontId="7" fillId="0" borderId="7" xfId="0" applyFont="1" applyBorder="1" applyAlignment="1">
      <alignment horizontal="left" vertical="top"/>
    </xf>
    <xf numFmtId="0" fontId="7" fillId="0" borderId="0" xfId="0" applyFont="1" applyAlignment="1">
      <alignment horizontal="left" vertical="top"/>
    </xf>
    <xf numFmtId="0" fontId="7" fillId="0" borderId="10" xfId="0" applyFont="1" applyBorder="1" applyAlignment="1">
      <alignment horizontal="left" vertical="top"/>
    </xf>
    <xf numFmtId="0" fontId="0" fillId="0" borderId="16" xfId="0" applyBorder="1" applyAlignment="1">
      <alignment vertical="top" wrapText="1" shrinkToFit="1"/>
    </xf>
    <xf numFmtId="0" fontId="1" fillId="0" borderId="26" xfId="0" applyFont="1" applyBorder="1" applyAlignment="1">
      <alignment vertical="top" wrapText="1" shrinkToFit="1"/>
    </xf>
    <xf numFmtId="0" fontId="0" fillId="0" borderId="16" xfId="0" applyBorder="1" applyAlignment="1">
      <alignment horizontal="left" vertical="top" wrapText="1" shrinkToFit="1"/>
    </xf>
    <xf numFmtId="0" fontId="16" fillId="0" borderId="15" xfId="0" applyFont="1" applyBorder="1" applyAlignment="1">
      <alignment horizontal="left" vertical="top"/>
    </xf>
    <xf numFmtId="0" fontId="16" fillId="0" borderId="15" xfId="0" applyFont="1" applyBorder="1" applyAlignment="1">
      <alignment vertical="top"/>
    </xf>
    <xf numFmtId="0" fontId="0" fillId="0" borderId="7" xfId="0" applyBorder="1" applyAlignment="1">
      <alignment vertical="top"/>
    </xf>
    <xf numFmtId="0" fontId="17" fillId="0" borderId="24" xfId="1" applyFont="1" applyFill="1" applyBorder="1" applyAlignment="1">
      <alignment vertical="top" wrapText="1"/>
    </xf>
    <xf numFmtId="0" fontId="5" fillId="0" borderId="0" xfId="1" applyAlignment="1">
      <alignment vertical="top"/>
    </xf>
    <xf numFmtId="0" fontId="1" fillId="0" borderId="0" xfId="0" applyFont="1" applyAlignment="1">
      <alignment horizontal="center" vertical="top" wrapText="1" shrinkToFit="1"/>
    </xf>
    <xf numFmtId="0" fontId="1" fillId="0" borderId="0" xfId="0" applyFont="1" applyAlignment="1">
      <alignment horizontal="right" vertical="top"/>
    </xf>
    <xf numFmtId="0" fontId="1" fillId="0" borderId="0" xfId="0" applyFont="1" applyAlignment="1">
      <alignment horizontal="left" vertical="center"/>
    </xf>
    <xf numFmtId="0" fontId="0" fillId="0" borderId="0" xfId="0" applyAlignment="1">
      <alignment horizontal="left" vertical="center"/>
    </xf>
    <xf numFmtId="0" fontId="1" fillId="0" borderId="0" xfId="0" applyFont="1" applyAlignment="1">
      <alignment horizontal="left" vertical="center"/>
    </xf>
    <xf numFmtId="0" fontId="0" fillId="0" borderId="0" xfId="0" applyAlignment="1">
      <alignment horizontal="left" vertical="center"/>
    </xf>
    <xf numFmtId="0" fontId="1" fillId="2" borderId="4" xfId="0" applyFont="1" applyFill="1" applyBorder="1" applyAlignment="1" applyProtection="1">
      <alignment vertical="top" wrapText="1" shrinkToFit="1"/>
      <protection locked="0"/>
    </xf>
    <xf numFmtId="0" fontId="0" fillId="2" borderId="4" xfId="0" applyFill="1" applyBorder="1" applyAlignment="1">
      <alignment vertical="top" wrapText="1" shrinkToFit="1"/>
    </xf>
    <xf numFmtId="0" fontId="14" fillId="0" borderId="0" xfId="0" applyFont="1" applyAlignment="1">
      <alignment horizontal="left" vertical="top" wrapText="1" shrinkToFit="1"/>
    </xf>
    <xf numFmtId="0" fontId="1" fillId="2" borderId="3" xfId="0" applyFont="1" applyFill="1" applyBorder="1" applyAlignment="1" applyProtection="1">
      <alignment vertical="top" wrapText="1" shrinkToFit="1"/>
      <protection locked="0"/>
    </xf>
    <xf numFmtId="0" fontId="0" fillId="2" borderId="3" xfId="0" applyFill="1" applyBorder="1" applyAlignment="1">
      <alignment vertical="top" wrapText="1" shrinkToFit="1"/>
    </xf>
    <xf numFmtId="0" fontId="2" fillId="3" borderId="0" xfId="0" applyFont="1" applyFill="1" applyAlignment="1">
      <alignment horizontal="center" vertical="center" textRotation="90"/>
    </xf>
    <xf numFmtId="0" fontId="7" fillId="0" borderId="1" xfId="0" applyFont="1" applyBorder="1" applyAlignment="1">
      <alignment horizontal="left" vertical="top"/>
    </xf>
    <xf numFmtId="0" fontId="7" fillId="0" borderId="2" xfId="0" applyFont="1" applyBorder="1" applyAlignment="1">
      <alignment horizontal="left" vertical="top"/>
    </xf>
    <xf numFmtId="0" fontId="7" fillId="0" borderId="5" xfId="0" applyFont="1" applyBorder="1" applyAlignment="1">
      <alignment horizontal="left" vertical="top"/>
    </xf>
    <xf numFmtId="0" fontId="11" fillId="0" borderId="0" xfId="0" applyFont="1" applyAlignment="1">
      <alignment horizontal="left" vertical="top" wrapText="1" shrinkToFit="1"/>
    </xf>
    <xf numFmtId="0" fontId="11" fillId="0" borderId="9" xfId="0" applyFont="1" applyBorder="1" applyAlignment="1">
      <alignment horizontal="left" vertical="top" wrapText="1" shrinkToFit="1"/>
    </xf>
    <xf numFmtId="0" fontId="7" fillId="0" borderId="6" xfId="0" applyFont="1" applyBorder="1" applyAlignment="1">
      <alignment horizontal="left" vertical="top"/>
    </xf>
    <xf numFmtId="0" fontId="7" fillId="0" borderId="15" xfId="0" applyFont="1" applyBorder="1" applyAlignment="1">
      <alignment vertical="top" wrapText="1" shrinkToFit="1"/>
    </xf>
    <xf numFmtId="0" fontId="0" fillId="0" borderId="16" xfId="0" applyBorder="1" applyAlignment="1">
      <alignment vertical="top" wrapText="1" shrinkToFit="1"/>
    </xf>
    <xf numFmtId="0" fontId="9" fillId="0" borderId="27" xfId="0" applyFont="1" applyBorder="1" applyAlignment="1">
      <alignment horizontal="left" vertical="center" wrapText="1" shrinkToFit="1"/>
    </xf>
    <xf numFmtId="0" fontId="0" fillId="0" borderId="28" xfId="0" applyBorder="1" applyAlignment="1">
      <alignment horizontal="left" vertical="center" wrapText="1" shrinkToFit="1"/>
    </xf>
    <xf numFmtId="0" fontId="0" fillId="0" borderId="29" xfId="0" applyBorder="1" applyAlignment="1">
      <alignment horizontal="left" vertical="center" wrapText="1" shrinkToFit="1"/>
    </xf>
    <xf numFmtId="0" fontId="9" fillId="0" borderId="30" xfId="0" applyFont="1" applyBorder="1" applyAlignment="1">
      <alignment horizontal="left" vertical="center" wrapText="1" shrinkToFit="1"/>
    </xf>
    <xf numFmtId="0" fontId="9" fillId="0" borderId="31" xfId="0" applyFont="1" applyBorder="1" applyAlignment="1">
      <alignment horizontal="left" vertical="center" wrapText="1" shrinkToFit="1"/>
    </xf>
    <xf numFmtId="0" fontId="9" fillId="0" borderId="32" xfId="0" applyFont="1" applyBorder="1" applyAlignment="1">
      <alignment horizontal="left" vertical="center" wrapText="1" shrinkToFit="1"/>
    </xf>
    <xf numFmtId="0" fontId="1" fillId="2" borderId="0" xfId="0" applyFont="1" applyFill="1" applyAlignment="1" applyProtection="1">
      <alignment vertical="top" wrapText="1" shrinkToFit="1"/>
      <protection locked="0"/>
    </xf>
    <xf numFmtId="0" fontId="0" fillId="0" borderId="0" xfId="0" applyAlignment="1">
      <alignment vertical="top" wrapText="1" shrinkToFit="1"/>
    </xf>
    <xf numFmtId="0" fontId="0" fillId="0" borderId="3" xfId="0" applyBorder="1" applyAlignment="1">
      <alignment vertical="top" wrapText="1" shrinkToFit="1"/>
    </xf>
    <xf numFmtId="0" fontId="0" fillId="0" borderId="4" xfId="0" applyBorder="1" applyAlignment="1">
      <alignment vertical="top" wrapText="1" shrinkToFit="1"/>
    </xf>
    <xf numFmtId="0" fontId="0" fillId="0" borderId="14" xfId="0" applyBorder="1" applyAlignment="1">
      <alignment vertical="top" wrapText="1" shrinkToFit="1"/>
    </xf>
    <xf numFmtId="0" fontId="0" fillId="2" borderId="12" xfId="0" applyFill="1" applyBorder="1" applyAlignment="1" applyProtection="1">
      <alignment vertical="top" wrapText="1" shrinkToFit="1"/>
      <protection locked="0"/>
    </xf>
    <xf numFmtId="0" fontId="0" fillId="0" borderId="12" xfId="0" applyBorder="1" applyAlignment="1">
      <alignment vertical="top" wrapText="1" shrinkToFit="1"/>
    </xf>
    <xf numFmtId="0" fontId="0" fillId="0" borderId="13" xfId="0" applyBorder="1" applyAlignment="1">
      <alignment vertical="top" wrapText="1" shrinkToFit="1"/>
    </xf>
  </cellXfs>
  <cellStyles count="2">
    <cellStyle name="Link" xfId="1" builtinId="8"/>
    <cellStyle name="Standard" xfId="0" builtinId="0"/>
  </cellStyles>
  <dxfs count="32">
    <dxf>
      <font>
        <color theme="0" tint="-0.24994659260841701"/>
      </font>
      <fill>
        <patternFill patternType="none">
          <bgColor auto="1"/>
        </patternFill>
      </fill>
    </dxf>
    <dxf>
      <font>
        <color theme="0" tint="-0.24994659260841701"/>
      </font>
      <fill>
        <patternFill patternType="none">
          <bgColor auto="1"/>
        </patternFill>
      </fill>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s>
  <tableStyles count="0" defaultTableStyle="TableStyleMedium2" defaultPivotStyle="PivotStyleLight16"/>
  <colors>
    <mruColors>
      <color rgb="FF0070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0" Type="http://schemas.microsoft.com/office/2017/06/relationships/rdRichValue" Target="richData/rdrichvalue.xml"/><Relationship Id="rId4" Type="http://schemas.openxmlformats.org/officeDocument/2006/relationships/externalLink" Target="externalLinks/externalLink1.xml"/><Relationship Id="rId9" Type="http://schemas.microsoft.com/office/2022/10/relationships/richValueRel" Target="richData/richValueRel.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sworld.zg.ch\private$\AIO\munz\Documents\ISMS\Schuban\SchutzbedarfsanalyseV1.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utzbedarfsanalyse"/>
      <sheetName val="Auswahlfelder"/>
      <sheetName val="SchutzbedarfsanalyseV1.11"/>
    </sheetNames>
    <sheetDataSet>
      <sheetData sheetId="0"/>
      <sheetData sheetId="1"/>
      <sheetData sheetId="2" refreshError="1"/>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E812AF3-63F6-4053-BDB9-2E148743306E}" name="Tabelle1" displayName="Tabelle1" ref="A1:A5" totalsRowShown="0" headerRowDxfId="31" dataDxfId="30">
  <autoFilter ref="A1:A5" xr:uid="{B6ADD535-6015-460F-808A-EA9819E00173}"/>
  <tableColumns count="1">
    <tableColumn id="1" xr3:uid="{5BC820C0-071D-447C-AF6B-CD559F2E6660}" name="Datenschutzgesetz § 2 Abs. 1 DSG (BGS 157.1)" dataDxfId="29"/>
  </tableColumns>
  <tableStyleInfo name="TableStyleLight10"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9F01DB8-8A99-4CBE-A9F0-A5E98EF3879C}" name="Tabelle472" displayName="Tabelle472" ref="A72:A78" totalsRowShown="0" headerRowDxfId="4" dataDxfId="3">
  <autoFilter ref="A72:A78" xr:uid="{899E0371-6178-4097-AD8C-5C91C432D70F}"/>
  <tableColumns count="1">
    <tableColumn id="1" xr3:uid="{FA14C400-985C-4915-AC6D-5B096928950D}" name="Datenklassifizierung" dataDxfId="2"/>
  </tableColumns>
  <tableStyleInfo name="TableStyleLight1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CD202C3-076F-45A1-A52F-CEF696622F83}" name="Tabelle2" displayName="Tabelle2" ref="A28:A33" totalsRowShown="0" headerRowDxfId="28" dataDxfId="27">
  <autoFilter ref="A28:A33" xr:uid="{EC84439C-E076-4A42-A356-F8EA447B0759}"/>
  <tableColumns count="1">
    <tableColumn id="1" xr3:uid="{A297BD07-13B8-49B8-8F54-EF83BCF5A391}" name="IT-Sicherheit (Zugriffsart)" dataDxfId="26"/>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25B8E43-EAB1-42CD-AA4B-6F96F5E02775}" name="Tabelle3" displayName="Tabelle3" ref="A36:A39" totalsRowShown="0" headerRowDxfId="25" dataDxfId="24">
  <autoFilter ref="A36:A39" xr:uid="{9E4056C9-B515-4A60-9DF8-9185DC1E0AC7}"/>
  <tableColumns count="1">
    <tableColumn id="1" xr3:uid="{69A604C5-4284-46F4-BA60-D2F6907A0DC2}" name="IT-Sicherheit Integrität (bspw. Archivgesetz, Log-Management)" dataDxfId="23"/>
  </tableColumns>
  <tableStyleInfo name="TableStyleLight10"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76F3700-F0CF-4D58-9EBA-92897B5F8466}" name="Tabelle4" displayName="Tabelle4" ref="A42:A47" totalsRowShown="0" headerRowDxfId="22" dataDxfId="21">
  <autoFilter ref="A42:A47" xr:uid="{1648B707-08BD-4290-A652-1CF36984F2B6}"/>
  <tableColumns count="1">
    <tableColumn id="1" xr3:uid="{14A56A87-7D14-4139-BFB0-1BA48A42B0D5}" name="IT-Sicherheit Datenverlust (Backup / Restore)" dataDxfId="20"/>
  </tableColumns>
  <tableStyleInfo name="TableStyleLight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E26F8A5-85C4-4518-B70F-E28F255FBA7C}" name="Tabelle5" displayName="Tabelle5" ref="A58:A69" totalsRowShown="0" headerRowDxfId="19" dataDxfId="18">
  <autoFilter ref="A58:A69" xr:uid="{237E520C-1D87-4533-89A5-90E4CF11BE7C}"/>
  <tableColumns count="1">
    <tableColumn id="1" xr3:uid="{AA40A564-27B5-4990-81B7-EC69A76E24C4}" name="Schutzobjektarten" dataDxfId="17"/>
  </tableColumns>
  <tableStyleInfo name="TableStyleLight1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767E9B9-5CCA-4148-B4A0-7ED2091AE89D}" name="Tabelle47" displayName="Tabelle47" ref="A50:A55" totalsRowShown="0" headerRowDxfId="16" dataDxfId="15">
  <autoFilter ref="A50:A55" xr:uid="{F3D8B1E4-8213-4C02-A1A1-515E2C279118}"/>
  <tableColumns count="1">
    <tableColumn id="1" xr3:uid="{7CA9C47C-73FF-4AB5-974D-4134E908B39B}" name="IT-Sicherheit Systemverfügbarkeit P=Prod, (Q=Qualität, T=Test), D=Development" dataDxfId="14"/>
  </tableColumns>
  <tableStyleInfo name="TableStyleLight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71BBA953-F8A6-4B60-AFC9-8603A7866A7E}" name="Tabelle18" displayName="Tabelle18" ref="A8:A11" totalsRowShown="0" headerRowDxfId="13" dataDxfId="12">
  <autoFilter ref="A8:A11" xr:uid="{C1546814-DAA0-4F33-A0B3-E59DE2E0ADEF}"/>
  <tableColumns count="1">
    <tableColumn id="1" xr3:uid="{970B4A0B-0D73-438E-BB10-69C06597B00D}" name="Datenschutz (Vorabkonsultation) [§ 19a DSG BGS 157.1]" dataDxfId="11"/>
  </tableColumns>
  <tableStyleInfo name="TableStyleLight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1CC9AFC-FA89-4FC8-97EE-878BF45840AD}" name="Tabelle29" displayName="Tabelle29" ref="A20:A25" totalsRowShown="0" headerRowDxfId="10" dataDxfId="9">
  <autoFilter ref="A20:A25" xr:uid="{F34161FC-55B8-4C0C-9FFA-9548D38BD46E}"/>
  <tableColumns count="1">
    <tableColumn id="1" xr3:uid="{9391F6C3-F36E-46D9-AAF3-6DDAC6094E9E}" name="Informationssicherheit (Vertraulichkeit)" dataDxfId="8"/>
  </tableColumns>
  <tableStyleInfo name="TableStyleLight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4223883-7B80-476F-A24B-8AF5D5C96336}" name="Tabelle1810" displayName="Tabelle1810" ref="A14:A17" totalsRowShown="0" headerRowDxfId="7" dataDxfId="6">
  <autoFilter ref="A14:A17" xr:uid="{AB5D3E0E-7BFD-4B14-BA7B-2733233FA29B}"/>
  <tableColumns count="1">
    <tableColumn id="1" xr3:uid="{02ADD122-4490-46D2-8704-2746FA10AEE8}" name="Datenschutz (Datenschutz-Folgenabschätzung) [§ 7b DSG BGS 157.1]" dataDxfId="5"/>
  </tableColumns>
  <tableStyleInfo name="TableStyleLight10"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izug.zg.ch/web/behoerden/finanzdirektion/amt-fuer-informatik-und-organisation/it-steuerung/zentrale-steuerungsinstrumente/informationssicherheit/cloud-vorgaben" TargetMode="External"/><Relationship Id="rId7" Type="http://schemas.openxmlformats.org/officeDocument/2006/relationships/printerSettings" Target="../printerSettings/printerSettings1.bin"/><Relationship Id="rId2" Type="http://schemas.openxmlformats.org/officeDocument/2006/relationships/hyperlink" Target="https://izug.zg.ch/web/behoerden/finanzdirektion/amt-fuer-informatik-und-organisation/it-steuerung/zentrale-steuerungsinstrumente/informationssicherheit?sl-state-counter=19" TargetMode="External"/><Relationship Id="rId1" Type="http://schemas.openxmlformats.org/officeDocument/2006/relationships/hyperlink" Target="https://zg.ch/de/recht-justiz/datenschutz/informationen-fuer-behoerden" TargetMode="External"/><Relationship Id="rId6" Type="http://schemas.openxmlformats.org/officeDocument/2006/relationships/hyperlink" Target="https://zg.ch/de/recht-justiz/datenschutz/informationen-fuer-behoerden" TargetMode="External"/><Relationship Id="rId5" Type="http://schemas.openxmlformats.org/officeDocument/2006/relationships/hyperlink" Target="https://izug.zg.ch/web/behoerden/finanzdirektion/amt-fuer-informatik-und-organisation/it-steuerung/zentrale-steuerungsinstrumente/it-architektur" TargetMode="External"/><Relationship Id="rId4" Type="http://schemas.openxmlformats.org/officeDocument/2006/relationships/hyperlink" Target="https://izug.zg.ch/web/behoerden/finanzdirektion/amt-fuer-informatik-und-organisation/it-steuerung/zentrale-steuerungsinstrumente/it-architektur/architekturstandards-1/speicher-data-center-strage" TargetMode="External"/><Relationship Id="rId9"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32"/>
  <sheetViews>
    <sheetView showGridLines="0" tabSelected="1" zoomScaleNormal="100" workbookViewId="0">
      <selection activeCell="E5" sqref="E5:F5"/>
    </sheetView>
  </sheetViews>
  <sheetFormatPr baseColWidth="10" defaultColWidth="9.140625" defaultRowHeight="12.75" x14ac:dyDescent="0.2"/>
  <cols>
    <col min="1" max="1" width="3.42578125" style="5" customWidth="1"/>
    <col min="2" max="2" width="16.5703125" style="5" customWidth="1"/>
    <col min="3" max="3" width="4.85546875" style="5" customWidth="1"/>
    <col min="4" max="4" width="45.7109375" style="5" customWidth="1"/>
    <col min="5" max="7" width="45.7109375" style="6" customWidth="1"/>
    <col min="8" max="8" width="27.5703125" style="6" customWidth="1"/>
    <col min="9" max="9" width="45.7109375" style="5" customWidth="1"/>
    <col min="10" max="16384" width="9.140625" style="5"/>
  </cols>
  <sheetData>
    <row r="1" spans="1:9" ht="34.5" customHeight="1" x14ac:dyDescent="0.2">
      <c r="A1" s="79" t="e" vm="1">
        <v>#VALUE!</v>
      </c>
      <c r="B1" s="80"/>
      <c r="C1" s="80"/>
      <c r="F1" s="75" t="s">
        <v>119</v>
      </c>
      <c r="I1" s="76" t="s">
        <v>120</v>
      </c>
    </row>
    <row r="2" spans="1:9" ht="42" customHeight="1" x14ac:dyDescent="0.2">
      <c r="A2" s="77"/>
      <c r="B2" s="78"/>
      <c r="C2" s="78"/>
      <c r="F2" s="75"/>
      <c r="I2" s="76"/>
    </row>
    <row r="3" spans="1:9" s="7" customFormat="1" x14ac:dyDescent="0.2">
      <c r="A3" s="47" t="s">
        <v>71</v>
      </c>
      <c r="B3" s="9"/>
      <c r="C3" s="9"/>
      <c r="E3" s="8"/>
      <c r="F3" s="8"/>
      <c r="G3" s="8"/>
      <c r="H3" s="8"/>
    </row>
    <row r="5" spans="1:9" ht="15.75" x14ac:dyDescent="0.2">
      <c r="A5" s="10" t="s">
        <v>61</v>
      </c>
      <c r="B5" s="7"/>
      <c r="C5" s="7"/>
      <c r="E5" s="84"/>
      <c r="F5" s="85"/>
      <c r="G5" s="83" t="s">
        <v>46</v>
      </c>
      <c r="H5" s="83"/>
      <c r="I5" s="83"/>
    </row>
    <row r="6" spans="1:9" ht="15.75" x14ac:dyDescent="0.2">
      <c r="A6" s="10" t="s">
        <v>114</v>
      </c>
      <c r="B6" s="7"/>
      <c r="C6" s="7"/>
      <c r="E6" s="81"/>
      <c r="F6" s="82"/>
      <c r="G6" s="83" t="s">
        <v>47</v>
      </c>
      <c r="H6" s="83"/>
      <c r="I6" s="83"/>
    </row>
    <row r="7" spans="1:9" ht="15.75" x14ac:dyDescent="0.2">
      <c r="A7" s="10" t="s">
        <v>48</v>
      </c>
      <c r="E7" s="84"/>
      <c r="F7" s="85"/>
      <c r="G7" s="83" t="s">
        <v>44</v>
      </c>
      <c r="H7" s="83"/>
      <c r="I7" s="83"/>
    </row>
    <row r="8" spans="1:9" ht="15.75" customHeight="1" x14ac:dyDescent="0.2">
      <c r="A8" s="10" t="s">
        <v>31</v>
      </c>
      <c r="E8" s="81"/>
      <c r="F8" s="82"/>
      <c r="G8" s="83" t="s">
        <v>32</v>
      </c>
      <c r="H8" s="83"/>
      <c r="I8" s="83"/>
    </row>
    <row r="9" spans="1:9" ht="24.75" customHeight="1" x14ac:dyDescent="0.2">
      <c r="E9" s="5"/>
      <c r="F9" s="5"/>
      <c r="G9" s="11"/>
      <c r="H9" s="11"/>
      <c r="I9" s="11"/>
    </row>
    <row r="10" spans="1:9" ht="15.75" customHeight="1" x14ac:dyDescent="0.2">
      <c r="A10" s="86" t="str">
        <f>"Projekt: " &amp; E5</f>
        <v xml:space="preserve">Projekt: </v>
      </c>
      <c r="B10" s="53"/>
      <c r="C10" s="53"/>
      <c r="D10" s="10" t="s">
        <v>77</v>
      </c>
      <c r="E10" s="43"/>
      <c r="F10" s="45" t="s">
        <v>33</v>
      </c>
      <c r="G10" s="101"/>
      <c r="H10" s="102"/>
      <c r="I10" s="102"/>
    </row>
    <row r="11" spans="1:9" ht="15.75" x14ac:dyDescent="0.2">
      <c r="A11" s="86"/>
      <c r="B11" s="12"/>
      <c r="C11" s="12"/>
      <c r="D11" s="10"/>
      <c r="E11" s="10"/>
      <c r="F11" s="45"/>
      <c r="G11" s="103"/>
      <c r="H11" s="103"/>
      <c r="I11" s="103"/>
    </row>
    <row r="12" spans="1:9" ht="13.5" thickBot="1" x14ac:dyDescent="0.25">
      <c r="A12" s="86"/>
      <c r="B12" s="12"/>
      <c r="C12" s="12"/>
    </row>
    <row r="13" spans="1:9" s="7" customFormat="1" ht="28.5" x14ac:dyDescent="0.2">
      <c r="A13" s="86"/>
      <c r="B13" s="13" t="s">
        <v>55</v>
      </c>
      <c r="C13" s="93" t="s">
        <v>34</v>
      </c>
      <c r="D13" s="94"/>
      <c r="E13" s="14" t="s">
        <v>35</v>
      </c>
      <c r="F13" s="31" t="s">
        <v>36</v>
      </c>
      <c r="G13" s="33" t="s">
        <v>37</v>
      </c>
      <c r="H13" s="34" t="s">
        <v>38</v>
      </c>
      <c r="I13" s="32" t="s">
        <v>111</v>
      </c>
    </row>
    <row r="14" spans="1:9" ht="39.950000000000003" customHeight="1" x14ac:dyDescent="0.2">
      <c r="A14" s="86"/>
      <c r="B14" s="87" t="s">
        <v>39</v>
      </c>
      <c r="C14" s="70" t="s">
        <v>96</v>
      </c>
      <c r="D14" s="67" t="s">
        <v>106</v>
      </c>
      <c r="E14" s="73" t="s">
        <v>112</v>
      </c>
      <c r="F14" s="39" t="s">
        <v>1</v>
      </c>
      <c r="G14" s="95" t="str">
        <f>IF(LEFT(F14,1)="-","==&gt; Frage 1A beantworten",IF(LEFT(F14,1)="0","Keine Datenschutz-Folgenabschätzung notwendig -"&amp;CHAR(10)&amp;"Stellungnahme DATS entfällt"&amp;CHAR(10)&amp;CHAR(10)&amp;"(gemäss Antwort 1A nur Sachdaten"&amp;CHAR(10)&amp;" -&gt; Fragen 1B und 1C irrelevant)",IF(AND(LEFT(F15,1)="0",LEFT(F16,1)="0"),"Keine Datenschutz-Folgenabschätzung notwendig",IF(LEFT(F15,1)="1","Datenschutz-Folgenabschätzung und Vorabkonsultation DATS notwendig"&amp;CHAR(10)&amp;CHAR(10)&amp;" (Antwort zu Frage 1C irrelevant)",IF(AND(LEFT(F15,1)="0",LEFT(F16,1)="1"),"Datenschutz-Folgenabschätzung notwendig","==&gt; Fragen 1B + 1C beantworten")))))</f>
        <v>==&gt; Frage 1A beantworten</v>
      </c>
      <c r="H14" s="98" t="str">
        <f>IF(LEFT(F14,1) ="2","erhöhter Schutzbedarf",IF(AND(LEFT(F15,1)="1",NOT(LEFT(F14,1)="0")),"erhöhter Schutzbedarf",""))</f>
        <v/>
      </c>
      <c r="I14" s="48"/>
    </row>
    <row r="15" spans="1:9" ht="39.950000000000003" customHeight="1" x14ac:dyDescent="0.2">
      <c r="A15" s="86"/>
      <c r="B15" s="87"/>
      <c r="C15" s="70" t="s">
        <v>97</v>
      </c>
      <c r="D15" s="67" t="s">
        <v>116</v>
      </c>
      <c r="E15" s="74" t="s">
        <v>108</v>
      </c>
      <c r="F15" s="39" t="s">
        <v>1</v>
      </c>
      <c r="G15" s="96"/>
      <c r="H15" s="99" t="str">
        <f t="shared" ref="H15:H16" si="0">IF(LEFT(F15,1) ="0","Anforderungen nicht bekannt; Genehmigung CISO erforderlich",IF(LEFT(F15,1)="1","Grundschutz",IF(LEFT(F15,1) ="2","Grundschutz",IF(LEFT(F15,1) ="3","erhöhter Schutzbedarf",IF(LEFT(F15,1) ="4","erhöhter Schutzbedarf","")))))</f>
        <v/>
      </c>
      <c r="I15" s="48"/>
    </row>
    <row r="16" spans="1:9" ht="39.950000000000003" customHeight="1" x14ac:dyDescent="0.2">
      <c r="A16" s="86"/>
      <c r="B16" s="87"/>
      <c r="C16" s="70" t="s">
        <v>98</v>
      </c>
      <c r="D16" s="68" t="s">
        <v>117</v>
      </c>
      <c r="E16" s="52" t="s">
        <v>109</v>
      </c>
      <c r="F16" s="50" t="s">
        <v>1</v>
      </c>
      <c r="G16" s="97"/>
      <c r="H16" s="100" t="str">
        <f t="shared" si="0"/>
        <v/>
      </c>
      <c r="I16" s="48"/>
    </row>
    <row r="17" spans="1:9" ht="39.950000000000003" customHeight="1" x14ac:dyDescent="0.2">
      <c r="A17" s="86"/>
      <c r="B17" s="88" t="s">
        <v>40</v>
      </c>
      <c r="C17" s="70" t="s">
        <v>99</v>
      </c>
      <c r="D17" s="67" t="s">
        <v>75</v>
      </c>
      <c r="E17" s="51" t="s">
        <v>56</v>
      </c>
      <c r="F17" s="39" t="s">
        <v>1</v>
      </c>
      <c r="G17" s="35" t="str">
        <f>IF(LEFT(F17,1) ="0","ohne Klassifizierung",IF(LEFT(F17,1)="1","ÖFFENTLICH, durch die federführende Stelle zur Veröffentlichung freigegebene Informationen",IF(LEFT(F17,1) ="2","INTERN",IF(LEFT(F17,1) ="3","VERTRAULICH, Informationen dürfen nur von Berechtigten bearbeitet werden",IF(LEFT(F17,1) ="4","GEHEIM, Informationnen dürfen nur durch einen eng beschränkten Personenkreis bearbeitet werden","")))))</f>
        <v/>
      </c>
      <c r="H17" s="36" t="str">
        <f>IF(LEFT(F17,1) ="0","Anforderungen nicht bekannt; Genehmigung CISO erforderlich",IF(LEFT(F17,1)="1","Grundschutz",IF(LEFT(F17,1) ="2","Grundschutz",IF(LEFT(F17,1) ="3","erhöhter Schutzbedarf",IF(LEFT(F17,1) ="4","erhöhter Schutzbedarf","")))))</f>
        <v/>
      </c>
      <c r="I17" s="41"/>
    </row>
    <row r="18" spans="1:9" ht="39.950000000000003" customHeight="1" x14ac:dyDescent="0.2">
      <c r="A18" s="86"/>
      <c r="B18" s="89"/>
      <c r="C18" s="70" t="s">
        <v>100</v>
      </c>
      <c r="D18" s="67" t="s">
        <v>58</v>
      </c>
      <c r="E18" s="19" t="s">
        <v>57</v>
      </c>
      <c r="F18" s="39" t="s">
        <v>1</v>
      </c>
      <c r="G18" s="35" t="str">
        <f>IF(LEFT(F18,1)="0","Speicherort im RZ AIO",IF(LEFT(F18,1)="1","Speicherort in CH RZ",IF(LEFT(F18,1)="2","Speicherort im staatlichen RZ, Cloud Fragebogen ist auszufüllen",IF(LEFT(F18,1)="3","Speicherort unbekannt, Cloud Fragebogen ist auszufüllen",""))))</f>
        <v/>
      </c>
      <c r="H18" s="36" t="str">
        <f>IF(LEFT(F18,1)="0","Grundschutz",IF(AND(LEFT(F18,1)&gt;"0",LEFT(F18,1)&lt;"4"),"erhöhter Schutzbedarf",""))</f>
        <v/>
      </c>
      <c r="I18" s="41"/>
    </row>
    <row r="19" spans="1:9" ht="39.950000000000003" customHeight="1" x14ac:dyDescent="0.2">
      <c r="A19" s="86"/>
      <c r="B19" s="14" t="s">
        <v>41</v>
      </c>
      <c r="C19" s="71" t="s">
        <v>101</v>
      </c>
      <c r="D19" s="67" t="s">
        <v>76</v>
      </c>
      <c r="E19" s="17" t="s">
        <v>78</v>
      </c>
      <c r="F19" s="39" t="s">
        <v>1</v>
      </c>
      <c r="G19" s="35" t="str">
        <f>IF(LEFT(F19,1)="1","Normale Integritätsanforderungen",IF(LEFT(F19,1)="2","Hohe Integritätsanforderungen",""))</f>
        <v/>
      </c>
      <c r="H19" s="36" t="str">
        <f>IF(LEFT(F19,1)="1","Grundschutz",IF(LEFT(F19,1)="2","erhöhter Schutzbedarf",""))</f>
        <v/>
      </c>
      <c r="I19" s="41"/>
    </row>
    <row r="20" spans="1:9" s="15" customFormat="1" ht="39.950000000000003" customHeight="1" x14ac:dyDescent="0.2">
      <c r="A20" s="86"/>
      <c r="B20" s="88" t="s">
        <v>42</v>
      </c>
      <c r="C20" s="70" t="s">
        <v>102</v>
      </c>
      <c r="D20" s="69" t="s">
        <v>45</v>
      </c>
      <c r="E20" s="46" t="s">
        <v>18</v>
      </c>
      <c r="F20" s="40" t="s">
        <v>1</v>
      </c>
      <c r="G20" s="35" t="str">
        <f>IF(LEFT(F20,1) ="0","Verlust bis1 Tag zulässig",IF(LEFT(F20,1)="1","Verlust bis 4 Stunden zulässig",IF(LEFT(F20,1) ="2","Verlust bis max 10 Minuten zulässig",IF(LEFT(F20,1) ="3","Kein Datenverlust erlaubt",""))))</f>
        <v/>
      </c>
      <c r="H20" s="36" t="str">
        <f>IF(LEFT(F20,1)="0","Grundschutz",IF(LEFT(F20,1)="1","Grundschutz",IF(LEFT(F20,1)="2","erhöhter Schutzbedarf",IF(LEFT(F20,1)="3","erhöhter Schutzbedarf",""))))</f>
        <v/>
      </c>
      <c r="I20" s="42"/>
    </row>
    <row r="21" spans="1:9" s="15" customFormat="1" ht="39.950000000000003" customHeight="1" thickBot="1" x14ac:dyDescent="0.25">
      <c r="A21" s="86"/>
      <c r="B21" s="89"/>
      <c r="C21" s="70" t="s">
        <v>103</v>
      </c>
      <c r="D21" s="69" t="s">
        <v>80</v>
      </c>
      <c r="E21" s="46" t="s">
        <v>66</v>
      </c>
      <c r="F21" s="40" t="s">
        <v>1</v>
      </c>
      <c r="G21" s="37" t="str">
        <f>IF(LEFT(F21,1)="0","Unkritisch, Best Effort",IF(LEFT(F21,1)="1","Standard, RTO &lt; 5 Tage",IF(LEFT(F21,1)="2","Hoch, RTO &lt; 2 Tage",IF(LEFT(F21,1)="3","Kritisch, RTO &lt; 1 Tag",""))))</f>
        <v/>
      </c>
      <c r="H21" s="38" t="str">
        <f>IF(LEFT(F21,1)="0","Grundschutz",IF(LEFT(F21,1)="1","Grundschutz",IF(LEFT(F21,1)="2","Grundschutz",IF(LEFT(F21,1)="3","erhöhter Schutzbedarf",""))))</f>
        <v/>
      </c>
      <c r="I21" s="42"/>
    </row>
    <row r="22" spans="1:9" ht="39.950000000000003" customHeight="1" x14ac:dyDescent="0.2">
      <c r="A22" s="86"/>
      <c r="B22" s="88" t="s">
        <v>60</v>
      </c>
      <c r="C22" s="64"/>
      <c r="D22" s="72"/>
      <c r="E22" s="20"/>
      <c r="F22" s="20"/>
      <c r="I22" s="21"/>
    </row>
    <row r="23" spans="1:9" ht="12.75" customHeight="1" x14ac:dyDescent="0.2">
      <c r="A23" s="86"/>
      <c r="B23" s="92"/>
      <c r="C23" s="65"/>
      <c r="D23" s="49" t="s">
        <v>73</v>
      </c>
      <c r="E23" s="90" t="str">
        <f>IF(COUNTIF($G14:$G21,"Datenschutz-Folgenabschätzung notwendig*")&gt;0,"Es ist eine Datenschutz-Folgenabschätzung (DSFA) durchzuführen.",IF(COUNTIF($G14:$G21,"Datenschutz-Folgenabschätzung und Vorabkonsultation DATS notwendig*")&gt;0,"Es bedarf sowohl einer Datenschutz-Folgenabschätzung (DSFA) als auch einer Vorabkonsultation bei der Datenschutzstelle.",""))</f>
        <v/>
      </c>
      <c r="F23" s="90"/>
      <c r="G23" s="90"/>
      <c r="H23" s="90"/>
      <c r="I23" s="91"/>
    </row>
    <row r="24" spans="1:9" ht="12.75" customHeight="1" x14ac:dyDescent="0.2">
      <c r="A24" s="86"/>
      <c r="B24" s="92"/>
      <c r="C24" s="65"/>
      <c r="D24" s="49" t="s">
        <v>43</v>
      </c>
      <c r="E24" s="90" t="str">
        <f>IF(OR(AND(LEFT(F14,1)&gt;"0",LEFT(F15,1)&gt;"0"),COUNTIF($H14:$H21,"erhöhter Schutzbedarf")&gt;0),"Es ist ein ISDS-Konzept zu erstellen.",IF(G14="Datenschutz-Folgenabschätzung notwendig","Falls die Datenschutz-Folgenabschätzung (DSFA) ein hohes Restrisiko ausweist, muss ein ISDS-Konzept erarbeitet werden.",""))</f>
        <v/>
      </c>
      <c r="F24" s="90"/>
      <c r="G24" s="90"/>
      <c r="H24" s="90"/>
      <c r="I24" s="91"/>
    </row>
    <row r="25" spans="1:9" ht="12.75" customHeight="1" x14ac:dyDescent="0.2">
      <c r="A25" s="86"/>
      <c r="B25" s="92"/>
      <c r="C25" s="65"/>
      <c r="D25" s="49" t="s">
        <v>110</v>
      </c>
      <c r="E25" s="90" t="str">
        <f>IF(COUNTIF($G14:$G21,"*Cloud Fragebogen ist auszufüllen")&gt;0,"Durch die Datenhaltung in der Cloud entstehen erhöhte Risiken. Ein Cloud Assessment ist zu erstellen!","")</f>
        <v/>
      </c>
      <c r="F25" s="90"/>
      <c r="G25" s="90"/>
      <c r="H25" s="90"/>
      <c r="I25" s="91"/>
    </row>
    <row r="26" spans="1:9" ht="12.75" customHeight="1" x14ac:dyDescent="0.2">
      <c r="A26" s="86"/>
      <c r="B26" s="92"/>
      <c r="C26" s="65"/>
      <c r="D26" s="22"/>
      <c r="E26" s="23"/>
      <c r="F26" s="23"/>
      <c r="G26" s="23"/>
      <c r="H26" s="23"/>
      <c r="I26" s="24"/>
    </row>
    <row r="27" spans="1:9" ht="12.75" customHeight="1" x14ac:dyDescent="0.2">
      <c r="A27" s="86"/>
      <c r="B27" s="92"/>
      <c r="C27" s="65"/>
      <c r="D27" s="22"/>
      <c r="E27" s="23"/>
      <c r="F27" s="23"/>
      <c r="G27" s="23"/>
      <c r="H27" s="23"/>
      <c r="I27" s="24"/>
    </row>
    <row r="28" spans="1:9" ht="12.75" customHeight="1" x14ac:dyDescent="0.2">
      <c r="A28" s="86"/>
      <c r="B28" s="92"/>
      <c r="C28" s="65"/>
      <c r="D28" s="22" t="s">
        <v>59</v>
      </c>
      <c r="E28" s="23"/>
      <c r="F28" s="23"/>
      <c r="G28" s="23"/>
      <c r="H28" s="23"/>
      <c r="I28" s="24"/>
    </row>
    <row r="29" spans="1:9" ht="12.75" customHeight="1" x14ac:dyDescent="0.2">
      <c r="A29" s="86"/>
      <c r="B29" s="89"/>
      <c r="C29" s="66"/>
      <c r="D29" s="25"/>
      <c r="E29" s="26"/>
      <c r="F29" s="26"/>
      <c r="G29" s="26"/>
      <c r="H29" s="26"/>
      <c r="I29" s="27"/>
    </row>
    <row r="30" spans="1:9" ht="80.099999999999994" customHeight="1" x14ac:dyDescent="0.2">
      <c r="A30" s="86"/>
      <c r="B30" s="88" t="s">
        <v>104</v>
      </c>
      <c r="C30" s="64"/>
      <c r="D30" s="28" t="s">
        <v>79</v>
      </c>
      <c r="E30" s="106"/>
      <c r="F30" s="107"/>
      <c r="G30" s="107"/>
      <c r="H30" s="107"/>
      <c r="I30" s="108"/>
    </row>
    <row r="31" spans="1:9" ht="80.099999999999994" customHeight="1" x14ac:dyDescent="0.2">
      <c r="A31" s="86"/>
      <c r="B31" s="92"/>
      <c r="C31" s="65"/>
      <c r="D31" s="29" t="s">
        <v>118</v>
      </c>
      <c r="E31" s="81"/>
      <c r="F31" s="104"/>
      <c r="G31" s="104"/>
      <c r="H31" s="104"/>
      <c r="I31" s="105"/>
    </row>
    <row r="32" spans="1:9" ht="80.099999999999994" customHeight="1" x14ac:dyDescent="0.2">
      <c r="A32" s="86"/>
      <c r="B32" s="89"/>
      <c r="C32" s="66"/>
      <c r="D32" s="30" t="s">
        <v>115</v>
      </c>
      <c r="E32" s="44"/>
      <c r="F32" s="25"/>
      <c r="G32" s="25"/>
      <c r="H32" s="25"/>
      <c r="I32" s="27"/>
    </row>
  </sheetData>
  <sheetProtection sheet="1" formatCells="0" formatColumns="0" formatRows="0" insertColumns="0" insertRows="0" insertHyperlinks="0" deleteColumns="0" deleteRows="0" sort="0" autoFilter="0" pivotTables="0"/>
  <mergeCells count="24">
    <mergeCell ref="A10:A32"/>
    <mergeCell ref="B14:B16"/>
    <mergeCell ref="B20:B21"/>
    <mergeCell ref="E23:I23"/>
    <mergeCell ref="E24:I24"/>
    <mergeCell ref="E25:I25"/>
    <mergeCell ref="B30:B32"/>
    <mergeCell ref="B22:B29"/>
    <mergeCell ref="B17:B18"/>
    <mergeCell ref="C13:D13"/>
    <mergeCell ref="G14:G16"/>
    <mergeCell ref="H14:H16"/>
    <mergeCell ref="G10:I11"/>
    <mergeCell ref="E31:I31"/>
    <mergeCell ref="E30:I30"/>
    <mergeCell ref="A1:C1"/>
    <mergeCell ref="E8:F8"/>
    <mergeCell ref="G8:I8"/>
    <mergeCell ref="E5:F5"/>
    <mergeCell ref="G5:I5"/>
    <mergeCell ref="E6:F6"/>
    <mergeCell ref="G6:I6"/>
    <mergeCell ref="E7:F7"/>
    <mergeCell ref="G7:I7"/>
  </mergeCells>
  <conditionalFormatting sqref="C15:F16 I15:I16 D31:E31">
    <cfRule type="expression" dxfId="1" priority="3">
      <formula>LEFT($F$14,1)="0"</formula>
    </cfRule>
  </conditionalFormatting>
  <conditionalFormatting sqref="F16 I16">
    <cfRule type="expression" dxfId="0" priority="4">
      <formula>LEFT($F$15,1)="1"</formula>
    </cfRule>
  </conditionalFormatting>
  <hyperlinks>
    <hyperlink ref="E16" r:id="rId1" location="DatenschutzFolgenabschaetzung" display="DatenschutzFolgenabschaetzung" xr:uid="{02482007-EA79-4326-9DC3-AC248CF9CBCF}"/>
    <hyperlink ref="E17" r:id="rId2" xr:uid="{54004B97-3576-4408-A08E-0321B33866FC}"/>
    <hyperlink ref="E18" r:id="rId3" xr:uid="{BC06690F-64E3-4577-9A97-880115482A92}"/>
    <hyperlink ref="E20" r:id="rId4" xr:uid="{DD84EE77-0D21-4186-BE69-C09E386F92A5}"/>
    <hyperlink ref="E21" r:id="rId5" location="it-architektur-aufgabe" display="ITSCM Schutzklassen zur Defnition der max. Wiederanlaufzeit resp. max. Datenverlust" xr:uid="{CA9B06CE-6731-4F79-AD4E-EEFD29E6F82B}"/>
    <hyperlink ref="E15" r:id="rId6" location="Vorabkonsultation" xr:uid="{7C8C4B8C-BF8B-4607-B031-C4917D864F46}"/>
  </hyperlinks>
  <pageMargins left="0.74803149606299213" right="0.62992125984251968" top="0.39370078740157483" bottom="0.86614173228346458" header="0.39370078740157483" footer="0.39370078740157483"/>
  <pageSetup paperSize="9" scale="47" fitToHeight="0" orientation="landscape" r:id="rId7"/>
  <headerFooter alignWithMargins="0">
    <oddFooter>&amp;LSCHUTZBEDARFSANALYSE (V2.2 März 2025)&amp;C&amp;D</oddFooter>
  </headerFooter>
  <legacyDrawing r:id="rId8"/>
  <extLst>
    <ext xmlns:x14="http://schemas.microsoft.com/office/spreadsheetml/2009/9/main" uri="{CCE6A557-97BC-4b89-ADB6-D9C93CAAB3DF}">
      <x14:dataValidations xmlns:xm="http://schemas.microsoft.com/office/excel/2006/main" count="8">
        <x14:dataValidation type="list" allowBlank="1" showInputMessage="1" showErrorMessage="1" xr:uid="{3104A7C4-F9F0-4D0F-9D55-20820B83A099}">
          <x14:formula1>
            <xm:f>Auswahlfelder!$A$43:$A$47</xm:f>
          </x14:formula1>
          <xm:sqref>F20</xm:sqref>
        </x14:dataValidation>
        <x14:dataValidation type="list" allowBlank="1" showInputMessage="1" showErrorMessage="1" xr:uid="{79B4B9CE-3F5D-4095-96A3-3180EB5B3467}">
          <x14:formula1>
            <xm:f>Auswahlfelder!$A$37:$A$39</xm:f>
          </x14:formula1>
          <xm:sqref>F19</xm:sqref>
        </x14:dataValidation>
        <x14:dataValidation type="list" allowBlank="1" showInputMessage="1" showErrorMessage="1" xr:uid="{BAF3113F-1FD7-4DB2-9FEB-1BB10DE802CA}">
          <x14:formula1>
            <xm:f>Auswahlfelder!$A$2:$A$5</xm:f>
          </x14:formula1>
          <xm:sqref>F14</xm:sqref>
        </x14:dataValidation>
        <x14:dataValidation type="list" allowBlank="1" showInputMessage="1" showErrorMessage="1" xr:uid="{150FD256-4D74-47A2-B2C2-77D577C52DBC}">
          <x14:formula1>
            <xm:f>Auswahlfelder!$A$51:$A$55</xm:f>
          </x14:formula1>
          <xm:sqref>F21</xm:sqref>
        </x14:dataValidation>
        <x14:dataValidation type="list" allowBlank="1" showInputMessage="1" showErrorMessage="1" xr:uid="{14F0B134-E3B3-4531-9F22-7EDE54AB8CD9}">
          <x14:formula1>
            <xm:f>Auswahlfelder!$A$21:$A$25</xm:f>
          </x14:formula1>
          <xm:sqref>F18</xm:sqref>
        </x14:dataValidation>
        <x14:dataValidation type="list" allowBlank="1" showInputMessage="1" showErrorMessage="1" xr:uid="{73FF0846-4600-40E3-B318-B6981CA776ED}">
          <x14:formula1>
            <xm:f>Auswahlfelder!$A$73:$A$78</xm:f>
          </x14:formula1>
          <xm:sqref>F17</xm:sqref>
        </x14:dataValidation>
        <x14:dataValidation type="list" allowBlank="1" showInputMessage="1" showErrorMessage="1" xr:uid="{B799DA38-CBEB-4D58-B3C3-C4DFF933D337}">
          <x14:formula1>
            <xm:f>Auswahlfelder!$A$9:$A$11</xm:f>
          </x14:formula1>
          <xm:sqref>F15</xm:sqref>
        </x14:dataValidation>
        <x14:dataValidation type="list" allowBlank="1" showInputMessage="1" showErrorMessage="1" xr:uid="{9FCB7077-D6EE-49FB-B4A7-DD99E5426293}">
          <x14:formula1>
            <xm:f>Auswahlfelder!$A$15:$A$17</xm:f>
          </x14:formula1>
          <xm:sqref>F16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871F4-1B71-482D-8BA0-23D750EC4EFF}">
  <dimension ref="A1:J13"/>
  <sheetViews>
    <sheetView zoomScale="325" zoomScaleNormal="325" workbookViewId="0">
      <selection activeCell="G6" sqref="G6"/>
    </sheetView>
  </sheetViews>
  <sheetFormatPr baseColWidth="10" defaultRowHeight="12.75" x14ac:dyDescent="0.2"/>
  <cols>
    <col min="1" max="1" width="16.5703125" customWidth="1"/>
    <col min="2" max="2" width="3.42578125" customWidth="1"/>
    <col min="3" max="6" width="2.7109375" customWidth="1"/>
    <col min="7" max="7" width="13" customWidth="1"/>
    <col min="8" max="8" width="5.85546875" customWidth="1"/>
    <col min="9" max="9" width="3" customWidth="1"/>
  </cols>
  <sheetData>
    <row r="1" spans="1:10" x14ac:dyDescent="0.2">
      <c r="A1" t="s">
        <v>87</v>
      </c>
    </row>
    <row r="3" spans="1:10" x14ac:dyDescent="0.2">
      <c r="C3" t="s">
        <v>91</v>
      </c>
      <c r="D3" s="62"/>
    </row>
    <row r="4" spans="1:10" x14ac:dyDescent="0.2">
      <c r="C4" s="54" t="s">
        <v>86</v>
      </c>
      <c r="D4" s="54" t="s">
        <v>85</v>
      </c>
      <c r="E4" s="54" t="s">
        <v>84</v>
      </c>
      <c r="F4" s="54"/>
      <c r="G4" s="54"/>
    </row>
    <row r="5" spans="1:10" x14ac:dyDescent="0.2">
      <c r="A5" s="63" t="s">
        <v>95</v>
      </c>
      <c r="B5" s="61" t="s">
        <v>85</v>
      </c>
      <c r="C5" s="58"/>
      <c r="D5" s="59"/>
      <c r="E5" s="59"/>
      <c r="F5" s="54" t="s">
        <v>85</v>
      </c>
      <c r="G5" s="54" t="s">
        <v>105</v>
      </c>
      <c r="I5" s="55"/>
      <c r="J5" t="s">
        <v>88</v>
      </c>
    </row>
    <row r="6" spans="1:10" x14ac:dyDescent="0.2">
      <c r="A6" s="63" t="s">
        <v>92</v>
      </c>
      <c r="B6" s="61" t="s">
        <v>85</v>
      </c>
      <c r="C6" s="58"/>
      <c r="D6" s="59"/>
      <c r="E6" s="59"/>
      <c r="F6" s="54" t="s">
        <v>86</v>
      </c>
      <c r="G6" s="54" t="s">
        <v>93</v>
      </c>
      <c r="I6" s="56"/>
      <c r="J6" t="s">
        <v>89</v>
      </c>
    </row>
    <row r="7" spans="1:10" x14ac:dyDescent="0.2">
      <c r="B7" s="61" t="s">
        <v>86</v>
      </c>
      <c r="C7" s="58"/>
      <c r="D7" s="60"/>
      <c r="E7" s="60"/>
      <c r="F7" s="54" t="s">
        <v>85</v>
      </c>
      <c r="G7" s="54" t="s">
        <v>94</v>
      </c>
      <c r="I7" s="57"/>
      <c r="J7" t="s">
        <v>90</v>
      </c>
    </row>
    <row r="8" spans="1:10" x14ac:dyDescent="0.2">
      <c r="B8" s="61" t="s">
        <v>86</v>
      </c>
      <c r="C8" s="58"/>
      <c r="D8" s="58"/>
      <c r="E8" s="58"/>
      <c r="F8" s="54" t="s">
        <v>86</v>
      </c>
      <c r="G8" s="54"/>
    </row>
    <row r="9" spans="1:10" x14ac:dyDescent="0.2">
      <c r="B9" s="54"/>
    </row>
    <row r="10" spans="1:10" x14ac:dyDescent="0.2">
      <c r="B10" s="54"/>
    </row>
    <row r="11" spans="1:10" x14ac:dyDescent="0.2">
      <c r="A11" t="s">
        <v>83</v>
      </c>
    </row>
    <row r="12" spans="1:10" x14ac:dyDescent="0.2">
      <c r="A12" t="s">
        <v>82</v>
      </c>
    </row>
    <row r="13" spans="1:10" x14ac:dyDescent="0.2">
      <c r="A13" t="s">
        <v>81</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B9CF4-BB19-4BE0-8C42-519377C14E86}">
  <dimension ref="A1:A78"/>
  <sheetViews>
    <sheetView workbookViewId="0">
      <selection activeCell="A4" sqref="A4"/>
    </sheetView>
  </sheetViews>
  <sheetFormatPr baseColWidth="10" defaultColWidth="11.42578125" defaultRowHeight="12.75" x14ac:dyDescent="0.2"/>
  <cols>
    <col min="1" max="1" width="94.5703125" style="1" customWidth="1"/>
    <col min="2" max="3" width="11.42578125" style="1"/>
    <col min="4" max="4" width="53" style="1" customWidth="1"/>
    <col min="5" max="16384" width="11.42578125" style="1"/>
  </cols>
  <sheetData>
    <row r="1" spans="1:1" x14ac:dyDescent="0.2">
      <c r="A1" s="1" t="s">
        <v>0</v>
      </c>
    </row>
    <row r="2" spans="1:1" x14ac:dyDescent="0.2">
      <c r="A2" s="2" t="s">
        <v>1</v>
      </c>
    </row>
    <row r="3" spans="1:1" x14ac:dyDescent="0.2">
      <c r="A3" s="16" t="s">
        <v>49</v>
      </c>
    </row>
    <row r="4" spans="1:1" x14ac:dyDescent="0.2">
      <c r="A4" t="s">
        <v>107</v>
      </c>
    </row>
    <row r="5" spans="1:1" x14ac:dyDescent="0.2">
      <c r="A5" t="s">
        <v>113</v>
      </c>
    </row>
    <row r="8" spans="1:1" x14ac:dyDescent="0.2">
      <c r="A8" s="1" t="s">
        <v>2</v>
      </c>
    </row>
    <row r="9" spans="1:1" x14ac:dyDescent="0.2">
      <c r="A9" s="2" t="s">
        <v>1</v>
      </c>
    </row>
    <row r="10" spans="1:1" x14ac:dyDescent="0.2">
      <c r="A10" s="3" t="s">
        <v>3</v>
      </c>
    </row>
    <row r="11" spans="1:1" x14ac:dyDescent="0.2">
      <c r="A11" s="1" t="s">
        <v>4</v>
      </c>
    </row>
    <row r="14" spans="1:1" x14ac:dyDescent="0.2">
      <c r="A14" s="1" t="s">
        <v>5</v>
      </c>
    </row>
    <row r="15" spans="1:1" x14ac:dyDescent="0.2">
      <c r="A15" s="2" t="s">
        <v>1</v>
      </c>
    </row>
    <row r="16" spans="1:1" x14ac:dyDescent="0.2">
      <c r="A16" s="3" t="s">
        <v>3</v>
      </c>
    </row>
    <row r="17" spans="1:1" x14ac:dyDescent="0.2">
      <c r="A17" s="1" t="s">
        <v>4</v>
      </c>
    </row>
    <row r="20" spans="1:1" x14ac:dyDescent="0.2">
      <c r="A20" s="1" t="s">
        <v>6</v>
      </c>
    </row>
    <row r="21" spans="1:1" x14ac:dyDescent="0.2">
      <c r="A21" s="2" t="s">
        <v>1</v>
      </c>
    </row>
    <row r="22" spans="1:1" x14ac:dyDescent="0.2">
      <c r="A22" s="1" t="s">
        <v>7</v>
      </c>
    </row>
    <row r="23" spans="1:1" x14ac:dyDescent="0.2">
      <c r="A23" s="1" t="s">
        <v>8</v>
      </c>
    </row>
    <row r="24" spans="1:1" x14ac:dyDescent="0.2">
      <c r="A24" s="1" t="s">
        <v>9</v>
      </c>
    </row>
    <row r="25" spans="1:1" x14ac:dyDescent="0.2">
      <c r="A25" s="1" t="s">
        <v>10</v>
      </c>
    </row>
    <row r="28" spans="1:1" x14ac:dyDescent="0.2">
      <c r="A28" s="1" t="s">
        <v>11</v>
      </c>
    </row>
    <row r="29" spans="1:1" x14ac:dyDescent="0.2">
      <c r="A29" s="2" t="s">
        <v>1</v>
      </c>
    </row>
    <row r="30" spans="1:1" x14ac:dyDescent="0.2">
      <c r="A30" s="1" t="s">
        <v>12</v>
      </c>
    </row>
    <row r="31" spans="1:1" x14ac:dyDescent="0.2">
      <c r="A31" s="1" t="s">
        <v>13</v>
      </c>
    </row>
    <row r="32" spans="1:1" x14ac:dyDescent="0.2">
      <c r="A32" s="1" t="s">
        <v>14</v>
      </c>
    </row>
    <row r="33" spans="1:1" x14ac:dyDescent="0.2">
      <c r="A33" s="1" t="s">
        <v>15</v>
      </c>
    </row>
    <row r="36" spans="1:1" x14ac:dyDescent="0.2">
      <c r="A36" s="1" t="s">
        <v>16</v>
      </c>
    </row>
    <row r="37" spans="1:1" x14ac:dyDescent="0.2">
      <c r="A37" s="2" t="s">
        <v>1</v>
      </c>
    </row>
    <row r="38" spans="1:1" x14ac:dyDescent="0.2">
      <c r="A38" t="s">
        <v>72</v>
      </c>
    </row>
    <row r="39" spans="1:1" x14ac:dyDescent="0.2">
      <c r="A39" s="1" t="s">
        <v>17</v>
      </c>
    </row>
    <row r="42" spans="1:1" x14ac:dyDescent="0.2">
      <c r="A42" s="1" t="s">
        <v>18</v>
      </c>
    </row>
    <row r="43" spans="1:1" x14ac:dyDescent="0.2">
      <c r="A43" s="2" t="s">
        <v>1</v>
      </c>
    </row>
    <row r="44" spans="1:1" x14ac:dyDescent="0.2">
      <c r="A44" t="s">
        <v>63</v>
      </c>
    </row>
    <row r="45" spans="1:1" x14ac:dyDescent="0.2">
      <c r="A45" t="s">
        <v>62</v>
      </c>
    </row>
    <row r="46" spans="1:1" x14ac:dyDescent="0.2">
      <c r="A46" t="s">
        <v>64</v>
      </c>
    </row>
    <row r="47" spans="1:1" x14ac:dyDescent="0.2">
      <c r="A47" t="s">
        <v>65</v>
      </c>
    </row>
    <row r="50" spans="1:1" x14ac:dyDescent="0.2">
      <c r="A50" s="4" t="s">
        <v>19</v>
      </c>
    </row>
    <row r="51" spans="1:1" x14ac:dyDescent="0.2">
      <c r="A51" s="2" t="s">
        <v>1</v>
      </c>
    </row>
    <row r="52" spans="1:1" x14ac:dyDescent="0.2">
      <c r="A52" t="s">
        <v>67</v>
      </c>
    </row>
    <row r="53" spans="1:1" x14ac:dyDescent="0.2">
      <c r="A53" t="s">
        <v>68</v>
      </c>
    </row>
    <row r="54" spans="1:1" x14ac:dyDescent="0.2">
      <c r="A54" t="s">
        <v>69</v>
      </c>
    </row>
    <row r="55" spans="1:1" x14ac:dyDescent="0.2">
      <c r="A55" s="18" t="s">
        <v>70</v>
      </c>
    </row>
    <row r="58" spans="1:1" x14ac:dyDescent="0.2">
      <c r="A58" s="1" t="s">
        <v>20</v>
      </c>
    </row>
    <row r="59" spans="1:1" x14ac:dyDescent="0.2">
      <c r="A59" s="2" t="s">
        <v>1</v>
      </c>
    </row>
    <row r="60" spans="1:1" x14ac:dyDescent="0.2">
      <c r="A60" s="1" t="s">
        <v>21</v>
      </c>
    </row>
    <row r="61" spans="1:1" x14ac:dyDescent="0.2">
      <c r="A61" s="1" t="s">
        <v>22</v>
      </c>
    </row>
    <row r="62" spans="1:1" x14ac:dyDescent="0.2">
      <c r="A62" s="1" t="s">
        <v>23</v>
      </c>
    </row>
    <row r="63" spans="1:1" x14ac:dyDescent="0.2">
      <c r="A63" s="1" t="s">
        <v>24</v>
      </c>
    </row>
    <row r="64" spans="1:1" x14ac:dyDescent="0.2">
      <c r="A64" s="1" t="s">
        <v>25</v>
      </c>
    </row>
    <row r="65" spans="1:1" x14ac:dyDescent="0.2">
      <c r="A65" s="1" t="s">
        <v>26</v>
      </c>
    </row>
    <row r="66" spans="1:1" x14ac:dyDescent="0.2">
      <c r="A66" s="1" t="s">
        <v>27</v>
      </c>
    </row>
    <row r="67" spans="1:1" x14ac:dyDescent="0.2">
      <c r="A67" s="1" t="s">
        <v>28</v>
      </c>
    </row>
    <row r="68" spans="1:1" x14ac:dyDescent="0.2">
      <c r="A68" s="1" t="s">
        <v>29</v>
      </c>
    </row>
    <row r="69" spans="1:1" x14ac:dyDescent="0.2">
      <c r="A69" s="1" t="s">
        <v>30</v>
      </c>
    </row>
    <row r="72" spans="1:1" x14ac:dyDescent="0.2">
      <c r="A72" s="18" t="s">
        <v>50</v>
      </c>
    </row>
    <row r="73" spans="1:1" x14ac:dyDescent="0.2">
      <c r="A73" s="2" t="s">
        <v>1</v>
      </c>
    </row>
    <row r="74" spans="1:1" x14ac:dyDescent="0.2">
      <c r="A74" t="s">
        <v>51</v>
      </c>
    </row>
    <row r="75" spans="1:1" x14ac:dyDescent="0.2">
      <c r="A75" t="s">
        <v>52</v>
      </c>
    </row>
    <row r="76" spans="1:1" x14ac:dyDescent="0.2">
      <c r="A76" t="s">
        <v>53</v>
      </c>
    </row>
    <row r="77" spans="1:1" x14ac:dyDescent="0.2">
      <c r="A77" s="18" t="s">
        <v>54</v>
      </c>
    </row>
    <row r="78" spans="1:1" x14ac:dyDescent="0.2">
      <c r="A78" s="18" t="s">
        <v>74</v>
      </c>
    </row>
  </sheetData>
  <pageMargins left="0.7" right="0.7" top="0.78740157499999996" bottom="0.78740157499999996" header="0.3" footer="0.3"/>
  <tableParts count="10">
    <tablePart r:id="rId1"/>
    <tablePart r:id="rId2"/>
    <tablePart r:id="rId3"/>
    <tablePart r:id="rId4"/>
    <tablePart r:id="rId5"/>
    <tablePart r:id="rId6"/>
    <tablePart r:id="rId7"/>
    <tablePart r:id="rId8"/>
    <tablePart r:id="rId9"/>
    <tablePart r:id="rId10"/>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document xmlns="http://www.docugate.com/2015/docugatedatastorexml">
  <snapins xmlns=""/>
</document>
</file>

<file path=customXml/itemProps1.xml><?xml version="1.0" encoding="utf-8"?>
<ds:datastoreItem xmlns:ds="http://schemas.openxmlformats.org/officeDocument/2006/customXml" ds:itemID="{13F9D82E-4A3B-4DCA-8B56-A0FE64B71797}">
  <ds:schemaRefs>
    <ds:schemaRef ds:uri="http://www.docugate.com/2015/docugatedatastorexml"/>
    <ds:schemaRef ds:uri=""/>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Schutzbedarfsanalyse</vt:lpstr>
      <vt:lpstr>Karnaugh</vt:lpstr>
      <vt:lpstr>Auswahlfelder</vt:lpstr>
      <vt:lpstr>Schutzbedarfsanalyse!Druckbereich</vt:lpstr>
    </vt:vector>
  </TitlesOfParts>
  <Company>AIO Kanton Zug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Renzo Mühlebach</dc:creator>
  <cp:lastModifiedBy>Stefan Heinzer</cp:lastModifiedBy>
  <cp:lastPrinted>2025-10-23T07:09:41Z</cp:lastPrinted>
  <dcterms:created xsi:type="dcterms:W3CDTF">2017-01-05T13:54:55Z</dcterms:created>
  <dcterms:modified xsi:type="dcterms:W3CDTF">2025-10-23T09:47:56Z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rektion_sourceid">
    <vt:lpwstr>0f4186ec-56a6-4009-a53b-dc1798aae3cc</vt:lpwstr>
  </property>
  <property fmtid="{D5CDD505-2E9C-101B-9397-08002B2CF9AE}" pid="3" name="direktion_kennung">
    <vt:lpwstr>FD</vt:lpwstr>
  </property>
  <property fmtid="{D5CDD505-2E9C-101B-9397-08002B2CF9AE}" pid="4" name="direktion_kurzzeichen">
    <vt:lpwstr>FD</vt:lpwstr>
  </property>
  <property fmtid="{D5CDD505-2E9C-101B-9397-08002B2CF9AE}" pid="5" name="direktion_direktion">
    <vt:lpwstr>Finanzdirektion</vt:lpwstr>
  </property>
  <property fmtid="{D5CDD505-2E9C-101B-9397-08002B2CF9AE}" pid="6" name="amt_sourceid">
    <vt:lpwstr>a9016995-be88-4d81-bb0e-6e9bc6bd58e2</vt:lpwstr>
  </property>
  <property fmtid="{D5CDD505-2E9C-101B-9397-08002B2CF9AE}" pid="7" name="amt_direktionid">
    <vt:lpwstr>0f4186ec-56a6-4009-a53b-dc1798aae3cc</vt:lpwstr>
  </property>
  <property fmtid="{D5CDD505-2E9C-101B-9397-08002B2CF9AE}" pid="8" name="amt_amt">
    <vt:lpwstr/>
  </property>
  <property fmtid="{D5CDD505-2E9C-101B-9397-08002B2CF9AE}" pid="9" name="amt_description">
    <vt:lpwstr>Amt für Informatik und Organisation (AIO)</vt:lpwstr>
  </property>
  <property fmtid="{D5CDD505-2E9C-101B-9397-08002B2CF9AE}" pid="10" name="abteilung_description">
    <vt:lpwstr>Amt für Informatik und Organisation_3</vt:lpwstr>
  </property>
  <property fmtid="{D5CDD505-2E9C-101B-9397-08002B2CF9AE}" pid="11" name="abteilung_sourceid">
    <vt:lpwstr>030328f8-dfd6-4501-8672-7a794c47b139</vt:lpwstr>
  </property>
  <property fmtid="{D5CDD505-2E9C-101B-9397-08002B2CF9AE}" pid="12" name="abteilung_amtid">
    <vt:lpwstr>a9016995-be88-4d81-bb0e-6e9bc6bd58e2</vt:lpwstr>
  </property>
  <property fmtid="{D5CDD505-2E9C-101B-9397-08002B2CF9AE}" pid="13" name="abteilung_bezeichnungimgruss">
    <vt:lpwstr>Amt für Informatik und Organisation</vt:lpwstr>
  </property>
  <property fmtid="{D5CDD505-2E9C-101B-9397-08002B2CF9AE}" pid="14" name="abteilung_adresszeile1">
    <vt:lpwstr>Aabachstrasse 1</vt:lpwstr>
  </property>
  <property fmtid="{D5CDD505-2E9C-101B-9397-08002B2CF9AE}" pid="15" name="abteilung_couvert">
    <vt:lpwstr/>
  </property>
  <property fmtid="{D5CDD505-2E9C-101B-9397-08002B2CF9AE}" pid="16" name="abteilung_adresszeile2">
    <vt:lpwstr/>
  </property>
  <property fmtid="{D5CDD505-2E9C-101B-9397-08002B2CF9AE}" pid="17" name="abteilung_dienststelle">
    <vt:lpwstr/>
  </property>
  <property fmtid="{D5CDD505-2E9C-101B-9397-08002B2CF9AE}" pid="18" name="abteilung_dienststellezupo">
    <vt:lpwstr/>
  </property>
  <property fmtid="{D5CDD505-2E9C-101B-9397-08002B2CF9AE}" pid="19" name="abteilung_postfach">
    <vt:lpwstr>PF</vt:lpwstr>
  </property>
  <property fmtid="{D5CDD505-2E9C-101B-9397-08002B2CF9AE}" pid="20" name="abteilung_fachbereich">
    <vt:lpwstr/>
  </property>
  <property fmtid="{D5CDD505-2E9C-101B-9397-08002B2CF9AE}" pid="21" name="abteilung_plzpostfach">
    <vt:lpwstr>6301</vt:lpwstr>
  </property>
  <property fmtid="{D5CDD505-2E9C-101B-9397-08002B2CF9AE}" pid="22" name="abteilung_abteilungzupo">
    <vt:lpwstr/>
  </property>
  <property fmtid="{D5CDD505-2E9C-101B-9397-08002B2CF9AE}" pid="23" name="abteilung_plz">
    <vt:lpwstr>6300</vt:lpwstr>
  </property>
  <property fmtid="{D5CDD505-2E9C-101B-9397-08002B2CF9AE}" pid="24" name="abteilung_ort">
    <vt:lpwstr>Zug</vt:lpwstr>
  </property>
  <property fmtid="{D5CDD505-2E9C-101B-9397-08002B2CF9AE}" pid="25" name="abteilung_telefon">
    <vt:lpwstr>+41 41 728 51 00</vt:lpwstr>
  </property>
  <property fmtid="{D5CDD505-2E9C-101B-9397-08002B2CF9AE}" pid="26" name="abteilung_telefax">
    <vt:lpwstr/>
  </property>
  <property fmtid="{D5CDD505-2E9C-101B-9397-08002B2CF9AE}" pid="27" name="abteilung_email">
    <vt:lpwstr>info.aio@zg.ch</vt:lpwstr>
  </property>
  <property fmtid="{D5CDD505-2E9C-101B-9397-08002B2CF9AE}" pid="28" name="abteilung_internet">
    <vt:lpwstr>www.zg.ch/finanzen</vt:lpwstr>
  </property>
  <property fmtid="{D5CDD505-2E9C-101B-9397-08002B2CF9AE}" pid="29" name="mitarbeiter_ersteller_sourceid">
    <vt:lpwstr>b1a232df-abc9-4349-a0ae-b1a232dfabc9</vt:lpwstr>
  </property>
  <property fmtid="{D5CDD505-2E9C-101B-9397-08002B2CF9AE}" pid="30" name="mitarbeiter_ersteller_dienstgrad">
    <vt:lpwstr/>
  </property>
  <property fmtid="{D5CDD505-2E9C-101B-9397-08002B2CF9AE}" pid="31" name="mitarbeiter_ersteller_email">
    <vt:lpwstr>renzo.muehlebach@zg.ch</vt:lpwstr>
  </property>
  <property fmtid="{D5CDD505-2E9C-101B-9397-08002B2CF9AE}" pid="32" name="mitarbeiter_ersteller_funktion">
    <vt:lpwstr>Chief Information Security Officer</vt:lpwstr>
  </property>
  <property fmtid="{D5CDD505-2E9C-101B-9397-08002B2CF9AE}" pid="33" name="mitarbeiter_ersteller_funktion_user">
    <vt:lpwstr/>
  </property>
  <property fmtid="{D5CDD505-2E9C-101B-9397-08002B2CF9AE}" pid="34" name="mitarbeiter_ersteller_kurzzeichen">
    <vt:lpwstr>MUNZ</vt:lpwstr>
  </property>
  <property fmtid="{D5CDD505-2E9C-101B-9397-08002B2CF9AE}" pid="35" name="mitarbeiter_ersteller_kurzzeichen_user">
    <vt:lpwstr/>
  </property>
  <property fmtid="{D5CDD505-2E9C-101B-9397-08002B2CF9AE}" pid="36" name="mitarbeiter_ersteller_name">
    <vt:lpwstr>Mühlebach</vt:lpwstr>
  </property>
  <property fmtid="{D5CDD505-2E9C-101B-9397-08002B2CF9AE}" pid="37" name="mitarbeiter_ersteller_personalnummer">
    <vt:lpwstr>209009</vt:lpwstr>
  </property>
  <property fmtid="{D5CDD505-2E9C-101B-9397-08002B2CF9AE}" pid="38" name="mitarbeiter_ersteller_telefax">
    <vt:lpwstr/>
  </property>
  <property fmtid="{D5CDD505-2E9C-101B-9397-08002B2CF9AE}" pid="39" name="mitarbeiter_ersteller_telefon">
    <vt:lpwstr/>
  </property>
  <property fmtid="{D5CDD505-2E9C-101B-9397-08002B2CF9AE}" pid="40" name="mitarbeiter_ersteller_titel">
    <vt:lpwstr/>
  </property>
  <property fmtid="{D5CDD505-2E9C-101B-9397-08002B2CF9AE}" pid="41" name="mitarbeiter_ersteller_vorname">
    <vt:lpwstr>Renzo</vt:lpwstr>
  </property>
  <property fmtid="{D5CDD505-2E9C-101B-9397-08002B2CF9AE}" pid="42" name="mitarbeiter_unterschrift_links_sourceid">
    <vt:lpwstr>b1a232df-abc9-4349-a0ae-b1a232dfabc9</vt:lpwstr>
  </property>
  <property fmtid="{D5CDD505-2E9C-101B-9397-08002B2CF9AE}" pid="43" name="mitarbeiter_unterschrift_links_dienstgrad">
    <vt:lpwstr/>
  </property>
  <property fmtid="{D5CDD505-2E9C-101B-9397-08002B2CF9AE}" pid="44" name="mitarbeiter_unterschrift_links_email">
    <vt:lpwstr>renzo.muehlebach@zg.ch</vt:lpwstr>
  </property>
  <property fmtid="{D5CDD505-2E9C-101B-9397-08002B2CF9AE}" pid="45" name="mitarbeiter_unterschrift_links_funktion">
    <vt:lpwstr>Chief Information Security Officer</vt:lpwstr>
  </property>
  <property fmtid="{D5CDD505-2E9C-101B-9397-08002B2CF9AE}" pid="46" name="mitarbeiter_unterschrift_links_funktion_user">
    <vt:lpwstr/>
  </property>
  <property fmtid="{D5CDD505-2E9C-101B-9397-08002B2CF9AE}" pid="47" name="mitarbeiter_unterschrift_links_kurzzeichen">
    <vt:lpwstr>MUNZ</vt:lpwstr>
  </property>
  <property fmtid="{D5CDD505-2E9C-101B-9397-08002B2CF9AE}" pid="48" name="mitarbeiter_unterschrift_links_kurzzeichen_user">
    <vt:lpwstr/>
  </property>
  <property fmtid="{D5CDD505-2E9C-101B-9397-08002B2CF9AE}" pid="49" name="mitarbeiter_unterschrift_links_name">
    <vt:lpwstr>Mühlebach</vt:lpwstr>
  </property>
  <property fmtid="{D5CDD505-2E9C-101B-9397-08002B2CF9AE}" pid="50" name="mitarbeiter_unterschrift_links_personalnummer">
    <vt:lpwstr>209009</vt:lpwstr>
  </property>
  <property fmtid="{D5CDD505-2E9C-101B-9397-08002B2CF9AE}" pid="51" name="mitarbeiter_unterschrift_links_telefax">
    <vt:lpwstr/>
  </property>
  <property fmtid="{D5CDD505-2E9C-101B-9397-08002B2CF9AE}" pid="52" name="mitarbeiter_unterschrift_links_telefon">
    <vt:lpwstr/>
  </property>
  <property fmtid="{D5CDD505-2E9C-101B-9397-08002B2CF9AE}" pid="53" name="mitarbeiter_unterschrift_links_titel">
    <vt:lpwstr/>
  </property>
  <property fmtid="{D5CDD505-2E9C-101B-9397-08002B2CF9AE}" pid="54" name="mitarbeiter_unterschrift_links_vorname">
    <vt:lpwstr>Renzo</vt:lpwstr>
  </property>
  <property fmtid="{D5CDD505-2E9C-101B-9397-08002B2CF9AE}" pid="55" name="mitarbeiter_unterschrift_rechts_sourceid">
    <vt:lpwstr/>
  </property>
  <property fmtid="{D5CDD505-2E9C-101B-9397-08002B2CF9AE}" pid="56" name="mitarbeiter_unterschrift_rechts_dienstgrad">
    <vt:lpwstr/>
  </property>
  <property fmtid="{D5CDD505-2E9C-101B-9397-08002B2CF9AE}" pid="57" name="mitarbeiter_unterschrift_rechts_email">
    <vt:lpwstr/>
  </property>
  <property fmtid="{D5CDD505-2E9C-101B-9397-08002B2CF9AE}" pid="58" name="mitarbeiter_unterschrift_rechts_funktion">
    <vt:lpwstr/>
  </property>
  <property fmtid="{D5CDD505-2E9C-101B-9397-08002B2CF9AE}" pid="59" name="mitarbeiter_unterschrift_rechts_funktion_user">
    <vt:lpwstr/>
  </property>
  <property fmtid="{D5CDD505-2E9C-101B-9397-08002B2CF9AE}" pid="60" name="mitarbeiter_unterschrift_rechts_kurzzeichen">
    <vt:lpwstr/>
  </property>
  <property fmtid="{D5CDD505-2E9C-101B-9397-08002B2CF9AE}" pid="61" name="mitarbeiter_unterschrift_rechts_kurzzeichen_user">
    <vt:lpwstr/>
  </property>
  <property fmtid="{D5CDD505-2E9C-101B-9397-08002B2CF9AE}" pid="62" name="mitarbeiter_unterschrift_rechts_name">
    <vt:lpwstr/>
  </property>
  <property fmtid="{D5CDD505-2E9C-101B-9397-08002B2CF9AE}" pid="63" name="mitarbeiter_unterschrift_rechts_personalnummer">
    <vt:lpwstr/>
  </property>
  <property fmtid="{D5CDD505-2E9C-101B-9397-08002B2CF9AE}" pid="64" name="mitarbeiter_unterschrift_rechts_telefax">
    <vt:lpwstr/>
  </property>
  <property fmtid="{D5CDD505-2E9C-101B-9397-08002B2CF9AE}" pid="65" name="mitarbeiter_unterschrift_rechts_telefon">
    <vt:lpwstr/>
  </property>
  <property fmtid="{D5CDD505-2E9C-101B-9397-08002B2CF9AE}" pid="66" name="mitarbeiter_unterschrift_rechts_titel">
    <vt:lpwstr/>
  </property>
  <property fmtid="{D5CDD505-2E9C-101B-9397-08002B2CF9AE}" pid="67" name="mitarbeiter_unterschrift_rechts_vorname">
    <vt:lpwstr/>
  </property>
  <property fmtid="{D5CDD505-2E9C-101B-9397-08002B2CF9AE}" pid="68" name="templateid">
    <vt:lpwstr>b1634a38-ae63-471d-a790-2e82ed31ac19</vt:lpwstr>
  </property>
  <property fmtid="{D5CDD505-2E9C-101B-9397-08002B2CF9AE}" pid="69" name="templateexternalid">
    <vt:lpwstr>b1634a38-ae63-471d-a790-2e82ed31ac19</vt:lpwstr>
  </property>
  <property fmtid="{D5CDD505-2E9C-101B-9397-08002B2CF9AE}" pid="70" name="languagekey">
    <vt:lpwstr>DE</vt:lpwstr>
  </property>
  <property fmtid="{D5CDD505-2E9C-101B-9397-08002B2CF9AE}" pid="71" name="taskpaneguid">
    <vt:lpwstr>493b0bdc-60e7-4282-b151-6f626eff1a02</vt:lpwstr>
  </property>
  <property fmtid="{D5CDD505-2E9C-101B-9397-08002B2CF9AE}" pid="72" name="taskpaneenablemanually">
    <vt:lpwstr>Manually</vt:lpwstr>
  </property>
  <property fmtid="{D5CDD505-2E9C-101B-9397-08002B2CF9AE}" pid="73" name="templatename">
    <vt:lpwstr>Excel A4 quer mit Logo sw</vt:lpwstr>
  </property>
  <property fmtid="{D5CDD505-2E9C-101B-9397-08002B2CF9AE}" pid="74" name="docugatedocumenthasdatastore">
    <vt:lpwstr>True</vt:lpwstr>
  </property>
  <property fmtid="{D5CDD505-2E9C-101B-9397-08002B2CF9AE}" pid="75" name="templatedisplayname">
    <vt:lpwstr>Excel A4 quer mit Logo sw</vt:lpwstr>
  </property>
  <property fmtid="{D5CDD505-2E9C-101B-9397-08002B2CF9AE}" pid="76" name="dgworkflowid">
    <vt:lpwstr>629ef260-2608-45a3-ad95-51ecc8b434e8</vt:lpwstr>
  </property>
  <property fmtid="{D5CDD505-2E9C-101B-9397-08002B2CF9AE}" pid="77" name="docugatedocumentversion">
    <vt:lpwstr>5.16.0.1</vt:lpwstr>
  </property>
  <property fmtid="{D5CDD505-2E9C-101B-9397-08002B2CF9AE}" pid="78" name="docugatedocumentcreationpath">
    <vt:lpwstr>C:\Users\munz\AppData\Local\Temp\Docugate\Documents\z21k4sx4.xlsx</vt:lpwstr>
  </property>
  <property fmtid="{D5CDD505-2E9C-101B-9397-08002B2CF9AE}" pid="79" name="headerdefinitionheader-sheet1">
    <vt:lpwstr>&amp;L&amp;G</vt:lpwstr>
  </property>
  <property fmtid="{D5CDD505-2E9C-101B-9397-08002B2CF9AE}" pid="80" name="headerdefinitionleftheader-sheet1">
    <vt:lpwstr>&amp;G</vt:lpwstr>
  </property>
  <property fmtid="{D5CDD505-2E9C-101B-9397-08002B2CF9AE}" pid="81" name="headerdefinitioncenterheader-sheet1">
    <vt:lpwstr/>
  </property>
  <property fmtid="{D5CDD505-2E9C-101B-9397-08002B2CF9AE}" pid="82" name="headerdefinitionrightheader-sheet1">
    <vt:lpwstr/>
  </property>
  <property fmtid="{D5CDD505-2E9C-101B-9397-08002B2CF9AE}" pid="83" name="MSIP_Label_5f6c350c-d04c-42cf-a2dc-28029b354aa8_Enabled">
    <vt:lpwstr>true</vt:lpwstr>
  </property>
  <property fmtid="{D5CDD505-2E9C-101B-9397-08002B2CF9AE}" pid="84" name="MSIP_Label_5f6c350c-d04c-42cf-a2dc-28029b354aa8_SetDate">
    <vt:lpwstr>2025-10-23T06:21:39Z</vt:lpwstr>
  </property>
  <property fmtid="{D5CDD505-2E9C-101B-9397-08002B2CF9AE}" pid="85" name="MSIP_Label_5f6c350c-d04c-42cf-a2dc-28029b354aa8_Method">
    <vt:lpwstr>Standard</vt:lpwstr>
  </property>
  <property fmtid="{D5CDD505-2E9C-101B-9397-08002B2CF9AE}" pid="86" name="MSIP_Label_5f6c350c-d04c-42cf-a2dc-28029b354aa8_Name">
    <vt:lpwstr>KTZG_Intern</vt:lpwstr>
  </property>
  <property fmtid="{D5CDD505-2E9C-101B-9397-08002B2CF9AE}" pid="87" name="MSIP_Label_5f6c350c-d04c-42cf-a2dc-28029b354aa8_SiteId">
    <vt:lpwstr>7b979bcc-f4f4-4d20-8c59-e9b7a9406038</vt:lpwstr>
  </property>
  <property fmtid="{D5CDD505-2E9C-101B-9397-08002B2CF9AE}" pid="88" name="MSIP_Label_5f6c350c-d04c-42cf-a2dc-28029b354aa8_ActionId">
    <vt:lpwstr>ce552a4c-8589-4e2c-accf-af62d19406ab</vt:lpwstr>
  </property>
  <property fmtid="{D5CDD505-2E9C-101B-9397-08002B2CF9AE}" pid="89" name="MSIP_Label_5f6c350c-d04c-42cf-a2dc-28029b354aa8_ContentBits">
    <vt:lpwstr>0</vt:lpwstr>
  </property>
  <property fmtid="{D5CDD505-2E9C-101B-9397-08002B2CF9AE}" pid="90" name="MSIP_Label_5f6c350c-d04c-42cf-a2dc-28029b354aa8_Tag">
    <vt:lpwstr>10, 3, 0, 1</vt:lpwstr>
  </property>
</Properties>
</file>